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348" windowWidth="15012" windowHeight="8748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Rekapitulace!$G$40</definedName>
    <definedName name="Dodavka0">Položky!#REF!</definedName>
    <definedName name="HSV">Rekapitulace!$E$40</definedName>
    <definedName name="HSV0">Položky!#REF!</definedName>
    <definedName name="HZS">Rekapitulace!$I$40</definedName>
    <definedName name="HZS0">Položky!#REF!</definedName>
    <definedName name="JKSO">'Krycí list'!$G$2</definedName>
    <definedName name="MJ">'Krycí list'!$G$5</definedName>
    <definedName name="Mont">Rekapitulace!$H$40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Položky!$A$1:$G$180</definedName>
    <definedName name="_xlnm.Print_Area" localSheetId="1">Rekapitulace!$A$1:$I$54</definedName>
    <definedName name="PocetMJ">'Krycí list'!$G$6</definedName>
    <definedName name="Poznamka">'Krycí list'!$B$37</definedName>
    <definedName name="Projektant">'Krycí list'!$C$8</definedName>
    <definedName name="PSV">Rekapitulace!$F$40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Rekapitulace!$H$53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79" i="3"/>
  <c r="BD179"/>
  <c r="BC179"/>
  <c r="BB179"/>
  <c r="BA179"/>
  <c r="G179"/>
  <c r="BE178"/>
  <c r="BD178"/>
  <c r="BC178"/>
  <c r="BB178"/>
  <c r="BA178"/>
  <c r="G178"/>
  <c r="BE177"/>
  <c r="BD177"/>
  <c r="BC177"/>
  <c r="BB177"/>
  <c r="BA177"/>
  <c r="G177"/>
  <c r="BE176"/>
  <c r="BD176"/>
  <c r="BC176"/>
  <c r="BB176"/>
  <c r="BA176"/>
  <c r="G176"/>
  <c r="BE175"/>
  <c r="BE180" s="1"/>
  <c r="I39" i="2" s="1"/>
  <c r="BD175" i="3"/>
  <c r="BC175"/>
  <c r="BC180" s="1"/>
  <c r="G39" i="2" s="1"/>
  <c r="BB175" i="3"/>
  <c r="BA175"/>
  <c r="BA180" s="1"/>
  <c r="E39" i="2" s="1"/>
  <c r="G175" i="3"/>
  <c r="B39" i="2"/>
  <c r="A39"/>
  <c r="BD180" i="3"/>
  <c r="H39" i="2" s="1"/>
  <c r="BB180" i="3"/>
  <c r="F39" i="2" s="1"/>
  <c r="G180" i="3"/>
  <c r="C180"/>
  <c r="BE172"/>
  <c r="BD172"/>
  <c r="BB172"/>
  <c r="BA172"/>
  <c r="G172"/>
  <c r="BC172" s="1"/>
  <c r="BC173" s="1"/>
  <c r="G38" i="2" s="1"/>
  <c r="B38"/>
  <c r="A38"/>
  <c r="BE173" i="3"/>
  <c r="I38" i="2" s="1"/>
  <c r="BD173" i="3"/>
  <c r="H38" i="2" s="1"/>
  <c r="BB173" i="3"/>
  <c r="F38" i="2" s="1"/>
  <c r="BA173" i="3"/>
  <c r="E38" i="2" s="1"/>
  <c r="G173" i="3"/>
  <c r="C173"/>
  <c r="BE169"/>
  <c r="BC169"/>
  <c r="BB169"/>
  <c r="BA169"/>
  <c r="G169"/>
  <c r="BD169" s="1"/>
  <c r="BE168"/>
  <c r="BC168"/>
  <c r="BB168"/>
  <c r="BA168"/>
  <c r="G168"/>
  <c r="BD168" s="1"/>
  <c r="BE167"/>
  <c r="BC167"/>
  <c r="BB167"/>
  <c r="BA167"/>
  <c r="G167"/>
  <c r="BD167" s="1"/>
  <c r="BE166"/>
  <c r="BC166"/>
  <c r="BB166"/>
  <c r="BA166"/>
  <c r="G166"/>
  <c r="BD166" s="1"/>
  <c r="BE165"/>
  <c r="BC165"/>
  <c r="BB165"/>
  <c r="BA165"/>
  <c r="G165"/>
  <c r="BD165" s="1"/>
  <c r="BE164"/>
  <c r="BC164"/>
  <c r="BB164"/>
  <c r="BA164"/>
  <c r="G164"/>
  <c r="BD164" s="1"/>
  <c r="BD170" s="1"/>
  <c r="H37" i="2" s="1"/>
  <c r="F37"/>
  <c r="B37"/>
  <c r="A37"/>
  <c r="BE170" i="3"/>
  <c r="I37" i="2" s="1"/>
  <c r="BC170" i="3"/>
  <c r="G37" i="2" s="1"/>
  <c r="BB170" i="3"/>
  <c r="BA170"/>
  <c r="E37" i="2" s="1"/>
  <c r="G170" i="3"/>
  <c r="C170"/>
  <c r="BE161"/>
  <c r="BC161"/>
  <c r="BB161"/>
  <c r="BA161"/>
  <c r="G161"/>
  <c r="BD161" s="1"/>
  <c r="BE160"/>
  <c r="BC160"/>
  <c r="BB160"/>
  <c r="BA160"/>
  <c r="G160"/>
  <c r="BD160" s="1"/>
  <c r="BE159"/>
  <c r="BC159"/>
  <c r="BB159"/>
  <c r="BA159"/>
  <c r="G159"/>
  <c r="BD159" s="1"/>
  <c r="BE158"/>
  <c r="BC158"/>
  <c r="BB158"/>
  <c r="BA158"/>
  <c r="G158"/>
  <c r="BD158" s="1"/>
  <c r="BE157"/>
  <c r="BC157"/>
  <c r="BB157"/>
  <c r="BA157"/>
  <c r="G157"/>
  <c r="BD157" s="1"/>
  <c r="BD162" s="1"/>
  <c r="H36" i="2" s="1"/>
  <c r="F36"/>
  <c r="B36"/>
  <c r="A36"/>
  <c r="BE162" i="3"/>
  <c r="I36" i="2" s="1"/>
  <c r="BC162" i="3"/>
  <c r="G36" i="2" s="1"/>
  <c r="BB162" i="3"/>
  <c r="BA162"/>
  <c r="E36" i="2" s="1"/>
  <c r="G162" i="3"/>
  <c r="C162"/>
  <c r="BE154"/>
  <c r="BD154"/>
  <c r="BC154"/>
  <c r="BA154"/>
  <c r="G154"/>
  <c r="BB154" s="1"/>
  <c r="BB155" s="1"/>
  <c r="F35" i="2" s="1"/>
  <c r="H35"/>
  <c r="B35"/>
  <c r="A35"/>
  <c r="BE155" i="3"/>
  <c r="I35" i="2" s="1"/>
  <c r="BD155" i="3"/>
  <c r="BC155"/>
  <c r="G35" i="2" s="1"/>
  <c r="BA155" i="3"/>
  <c r="E35" i="2" s="1"/>
  <c r="C155" i="3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D152" s="1"/>
  <c r="H34" i="2" s="1"/>
  <c r="BC148" i="3"/>
  <c r="BA148"/>
  <c r="G148"/>
  <c r="BB148" s="1"/>
  <c r="BB152" s="1"/>
  <c r="F34" i="2" s="1"/>
  <c r="B34"/>
  <c r="A34"/>
  <c r="BE152" i="3"/>
  <c r="I34" i="2" s="1"/>
  <c r="BC152" i="3"/>
  <c r="G34" i="2" s="1"/>
  <c r="BA152" i="3"/>
  <c r="E34" i="2" s="1"/>
  <c r="C152" i="3"/>
  <c r="BE145"/>
  <c r="BD145"/>
  <c r="BC145"/>
  <c r="BA145"/>
  <c r="G145"/>
  <c r="BB145" s="1"/>
  <c r="BE144"/>
  <c r="BD144"/>
  <c r="BC144"/>
  <c r="BA144"/>
  <c r="G144"/>
  <c r="BB144" s="1"/>
  <c r="BE143"/>
  <c r="BD143"/>
  <c r="BC143"/>
  <c r="BA143"/>
  <c r="G143"/>
  <c r="BB143" s="1"/>
  <c r="BE142"/>
  <c r="BD142"/>
  <c r="BC142"/>
  <c r="BA142"/>
  <c r="G142"/>
  <c r="BB142" s="1"/>
  <c r="BE141"/>
  <c r="BD141"/>
  <c r="BD146" s="1"/>
  <c r="H33" i="2" s="1"/>
  <c r="BC141" i="3"/>
  <c r="BA141"/>
  <c r="G141"/>
  <c r="BB141" s="1"/>
  <c r="BB146" s="1"/>
  <c r="F33" i="2" s="1"/>
  <c r="B33"/>
  <c r="A33"/>
  <c r="BE146" i="3"/>
  <c r="I33" i="2" s="1"/>
  <c r="BC146" i="3"/>
  <c r="G33" i="2" s="1"/>
  <c r="BA146" i="3"/>
  <c r="E33" i="2" s="1"/>
  <c r="C146" i="3"/>
  <c r="BE138"/>
  <c r="BD138"/>
  <c r="BC138"/>
  <c r="BA138"/>
  <c r="G138"/>
  <c r="BB138" s="1"/>
  <c r="BE137"/>
  <c r="BD137"/>
  <c r="BD139" s="1"/>
  <c r="H32" i="2" s="1"/>
  <c r="BC137" i="3"/>
  <c r="BA137"/>
  <c r="G137"/>
  <c r="BB137" s="1"/>
  <c r="BB139" s="1"/>
  <c r="F32" i="2" s="1"/>
  <c r="B32"/>
  <c r="A32"/>
  <c r="BE139" i="3"/>
  <c r="I32" i="2" s="1"/>
  <c r="BC139" i="3"/>
  <c r="G32" i="2" s="1"/>
  <c r="BA139" i="3"/>
  <c r="E32" i="2" s="1"/>
  <c r="C139" i="3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D135" s="1"/>
  <c r="H31" i="2" s="1"/>
  <c r="BC125" i="3"/>
  <c r="BA125"/>
  <c r="G125"/>
  <c r="BB125" s="1"/>
  <c r="BB135" s="1"/>
  <c r="F31" i="2" s="1"/>
  <c r="B31"/>
  <c r="A31"/>
  <c r="BE135" i="3"/>
  <c r="I31" i="2" s="1"/>
  <c r="BC135" i="3"/>
  <c r="G31" i="2" s="1"/>
  <c r="BA135" i="3"/>
  <c r="E31" i="2" s="1"/>
  <c r="C135" i="3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B118" s="1"/>
  <c r="BE117"/>
  <c r="BD117"/>
  <c r="BD123" s="1"/>
  <c r="H30" i="2" s="1"/>
  <c r="BC117" i="3"/>
  <c r="BA117"/>
  <c r="G117"/>
  <c r="BB117" s="1"/>
  <c r="BB123" s="1"/>
  <c r="F30" i="2" s="1"/>
  <c r="B30"/>
  <c r="A30"/>
  <c r="BE123" i="3"/>
  <c r="I30" i="2" s="1"/>
  <c r="BC123" i="3"/>
  <c r="G30" i="2" s="1"/>
  <c r="BA123" i="3"/>
  <c r="E30" i="2" s="1"/>
  <c r="C123" i="3"/>
  <c r="BE114"/>
  <c r="BD114"/>
  <c r="BC114"/>
  <c r="BA114"/>
  <c r="G114"/>
  <c r="BB114" s="1"/>
  <c r="BE113"/>
  <c r="BD113"/>
  <c r="BC113"/>
  <c r="BA113"/>
  <c r="G113"/>
  <c r="BB113" s="1"/>
  <c r="BE112"/>
  <c r="BD112"/>
  <c r="BD115" s="1"/>
  <c r="H29" i="2" s="1"/>
  <c r="BC112" i="3"/>
  <c r="BA112"/>
  <c r="G112"/>
  <c r="BB112" s="1"/>
  <c r="BB115" s="1"/>
  <c r="F29" i="2" s="1"/>
  <c r="B29"/>
  <c r="A29"/>
  <c r="BE115" i="3"/>
  <c r="I29" i="2" s="1"/>
  <c r="BC115" i="3"/>
  <c r="G29" i="2" s="1"/>
  <c r="BA115" i="3"/>
  <c r="E29" i="2" s="1"/>
  <c r="C115" i="3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5"/>
  <c r="BD105"/>
  <c r="BD110" s="1"/>
  <c r="H28" i="2" s="1"/>
  <c r="BC105" i="3"/>
  <c r="BA105"/>
  <c r="G105"/>
  <c r="BB105" s="1"/>
  <c r="BB110" s="1"/>
  <c r="F28" i="2" s="1"/>
  <c r="B28"/>
  <c r="A28"/>
  <c r="BE110" i="3"/>
  <c r="I28" i="2" s="1"/>
  <c r="BC110" i="3"/>
  <c r="G28" i="2" s="1"/>
  <c r="BA110" i="3"/>
  <c r="E28" i="2" s="1"/>
  <c r="C110" i="3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D103" s="1"/>
  <c r="H27" i="2" s="1"/>
  <c r="BC95" i="3"/>
  <c r="BA95"/>
  <c r="G95"/>
  <c r="BB95" s="1"/>
  <c r="BB103" s="1"/>
  <c r="F27" i="2" s="1"/>
  <c r="B27"/>
  <c r="A27"/>
  <c r="BE103" i="3"/>
  <c r="I27" i="2" s="1"/>
  <c r="BC103" i="3"/>
  <c r="G27" i="2" s="1"/>
  <c r="BA103" i="3"/>
  <c r="E27" i="2" s="1"/>
  <c r="C103" i="3"/>
  <c r="BE92"/>
  <c r="BD92"/>
  <c r="BC92"/>
  <c r="BA92"/>
  <c r="G92"/>
  <c r="BB92" s="1"/>
  <c r="BE91"/>
  <c r="BD91"/>
  <c r="BD93" s="1"/>
  <c r="H26" i="2" s="1"/>
  <c r="BC91" i="3"/>
  <c r="BA91"/>
  <c r="G91"/>
  <c r="BB91" s="1"/>
  <c r="BB93" s="1"/>
  <c r="F26" i="2" s="1"/>
  <c r="B26"/>
  <c r="A26"/>
  <c r="BE93" i="3"/>
  <c r="I26" i="2" s="1"/>
  <c r="BC93" i="3"/>
  <c r="G26" i="2" s="1"/>
  <c r="BA93" i="3"/>
  <c r="E26" i="2" s="1"/>
  <c r="C93" i="3"/>
  <c r="BE88"/>
  <c r="BD88"/>
  <c r="BC88"/>
  <c r="BA88"/>
  <c r="G88"/>
  <c r="BB88" s="1"/>
  <c r="BE87"/>
  <c r="BD87"/>
  <c r="BD89" s="1"/>
  <c r="H25" i="2" s="1"/>
  <c r="BC87" i="3"/>
  <c r="BA87"/>
  <c r="G87"/>
  <c r="BB87" s="1"/>
  <c r="BB89" s="1"/>
  <c r="F25" i="2" s="1"/>
  <c r="B25"/>
  <c r="A25"/>
  <c r="BE89" i="3"/>
  <c r="I25" i="2" s="1"/>
  <c r="BC89" i="3"/>
  <c r="G25" i="2" s="1"/>
  <c r="BA89" i="3"/>
  <c r="E25" i="2" s="1"/>
  <c r="C89" i="3"/>
  <c r="BE84"/>
  <c r="BD84"/>
  <c r="BC84"/>
  <c r="BA84"/>
  <c r="G84"/>
  <c r="BB84" s="1"/>
  <c r="BE83"/>
  <c r="BD83"/>
  <c r="BC83"/>
  <c r="BA83"/>
  <c r="G83"/>
  <c r="BB83" s="1"/>
  <c r="BE82"/>
  <c r="BD82"/>
  <c r="BD85" s="1"/>
  <c r="H24" i="2" s="1"/>
  <c r="BC82" i="3"/>
  <c r="BA82"/>
  <c r="G82"/>
  <c r="BB82" s="1"/>
  <c r="BB85" s="1"/>
  <c r="F24" i="2" s="1"/>
  <c r="B24"/>
  <c r="A24"/>
  <c r="BE85" i="3"/>
  <c r="I24" i="2" s="1"/>
  <c r="BC85" i="3"/>
  <c r="G24" i="2" s="1"/>
  <c r="BA85" i="3"/>
  <c r="E24" i="2" s="1"/>
  <c r="C85" i="3"/>
  <c r="BE79"/>
  <c r="BD79"/>
  <c r="BC79"/>
  <c r="BA79"/>
  <c r="G79"/>
  <c r="BB79" s="1"/>
  <c r="BE78"/>
  <c r="BD78"/>
  <c r="BC78"/>
  <c r="BA78"/>
  <c r="G78"/>
  <c r="BB78" s="1"/>
  <c r="BE77"/>
  <c r="BD77"/>
  <c r="BD80" s="1"/>
  <c r="H23" i="2" s="1"/>
  <c r="BC77" i="3"/>
  <c r="BA77"/>
  <c r="G77"/>
  <c r="BB77" s="1"/>
  <c r="BB80" s="1"/>
  <c r="F23" i="2" s="1"/>
  <c r="B23"/>
  <c r="A23"/>
  <c r="BE80" i="3"/>
  <c r="I23" i="2" s="1"/>
  <c r="BC80" i="3"/>
  <c r="G23" i="2" s="1"/>
  <c r="BA80" i="3"/>
  <c r="E23" i="2" s="1"/>
  <c r="C80" i="3"/>
  <c r="BE74"/>
  <c r="BD74"/>
  <c r="BC74"/>
  <c r="BA74"/>
  <c r="G74"/>
  <c r="BB74" s="1"/>
  <c r="BE73"/>
  <c r="BD73"/>
  <c r="BC73"/>
  <c r="BA73"/>
  <c r="G73"/>
  <c r="BB73" s="1"/>
  <c r="BE72"/>
  <c r="BD72"/>
  <c r="BD75" s="1"/>
  <c r="H22" i="2" s="1"/>
  <c r="BC72" i="3"/>
  <c r="BA72"/>
  <c r="G72"/>
  <c r="BB72" s="1"/>
  <c r="BB75" s="1"/>
  <c r="F22" i="2" s="1"/>
  <c r="B22"/>
  <c r="A22"/>
  <c r="BE75" i="3"/>
  <c r="I22" i="2" s="1"/>
  <c r="BC75" i="3"/>
  <c r="G22" i="2" s="1"/>
  <c r="BA75" i="3"/>
  <c r="E22" i="2" s="1"/>
  <c r="C75" i="3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D70" s="1"/>
  <c r="H21" i="2" s="1"/>
  <c r="BC66" i="3"/>
  <c r="BA66"/>
  <c r="G66"/>
  <c r="BB66" s="1"/>
  <c r="BB70" s="1"/>
  <c r="F21" i="2" s="1"/>
  <c r="B21"/>
  <c r="A21"/>
  <c r="BE70" i="3"/>
  <c r="I21" i="2" s="1"/>
  <c r="BC70" i="3"/>
  <c r="G21" i="2" s="1"/>
  <c r="BA70" i="3"/>
  <c r="E21" i="2" s="1"/>
  <c r="C70" i="3"/>
  <c r="BE63"/>
  <c r="BD63"/>
  <c r="BC63"/>
  <c r="BA63"/>
  <c r="G63"/>
  <c r="BB63" s="1"/>
  <c r="BE62"/>
  <c r="BD62"/>
  <c r="BC62"/>
  <c r="BA62"/>
  <c r="G62"/>
  <c r="BB62" s="1"/>
  <c r="BE61"/>
  <c r="BD61"/>
  <c r="BD64" s="1"/>
  <c r="H20" i="2" s="1"/>
  <c r="BC61" i="3"/>
  <c r="BA61"/>
  <c r="G61"/>
  <c r="BB61" s="1"/>
  <c r="BB64" s="1"/>
  <c r="F20" i="2" s="1"/>
  <c r="B20"/>
  <c r="A20"/>
  <c r="BE64" i="3"/>
  <c r="I20" i="2" s="1"/>
  <c r="BC64" i="3"/>
  <c r="G20" i="2" s="1"/>
  <c r="BA64" i="3"/>
  <c r="E20" i="2" s="1"/>
  <c r="C64" i="3"/>
  <c r="BE58"/>
  <c r="BD58"/>
  <c r="BD59" s="1"/>
  <c r="H19" i="2" s="1"/>
  <c r="BC58" i="3"/>
  <c r="BB58"/>
  <c r="BB59" s="1"/>
  <c r="F19" i="2" s="1"/>
  <c r="G58" i="3"/>
  <c r="BA58" s="1"/>
  <c r="BA59" s="1"/>
  <c r="E19" i="2" s="1"/>
  <c r="B19"/>
  <c r="A19"/>
  <c r="BE59" i="3"/>
  <c r="I19" i="2" s="1"/>
  <c r="BC59" i="3"/>
  <c r="G19" i="2" s="1"/>
  <c r="C59" i="3"/>
  <c r="BE55"/>
  <c r="BD55"/>
  <c r="BD56" s="1"/>
  <c r="H18" i="2" s="1"/>
  <c r="BC55" i="3"/>
  <c r="BB55"/>
  <c r="BB56" s="1"/>
  <c r="F18" i="2" s="1"/>
  <c r="G55" i="3"/>
  <c r="BA55" s="1"/>
  <c r="BA56" s="1"/>
  <c r="E18" i="2" s="1"/>
  <c r="B18"/>
  <c r="A18"/>
  <c r="BE56" i="3"/>
  <c r="I18" i="2" s="1"/>
  <c r="BC56" i="3"/>
  <c r="G18" i="2" s="1"/>
  <c r="C56" i="3"/>
  <c r="BE52"/>
  <c r="BD52"/>
  <c r="BD53" s="1"/>
  <c r="H17" i="2" s="1"/>
  <c r="BC52" i="3"/>
  <c r="BB52"/>
  <c r="BB53" s="1"/>
  <c r="F17" i="2" s="1"/>
  <c r="G52" i="3"/>
  <c r="BA52" s="1"/>
  <c r="BA53" s="1"/>
  <c r="E17" i="2" s="1"/>
  <c r="B17"/>
  <c r="A17"/>
  <c r="BE53" i="3"/>
  <c r="I17" i="2" s="1"/>
  <c r="BC53" i="3"/>
  <c r="G17" i="2" s="1"/>
  <c r="C53" i="3"/>
  <c r="BE49"/>
  <c r="BD49"/>
  <c r="BC49"/>
  <c r="BB49"/>
  <c r="G49"/>
  <c r="BA49" s="1"/>
  <c r="BE48"/>
  <c r="BD48"/>
  <c r="BC48"/>
  <c r="BB48"/>
  <c r="G48"/>
  <c r="BA48" s="1"/>
  <c r="BE47"/>
  <c r="BD47"/>
  <c r="BC47"/>
  <c r="BB47"/>
  <c r="G47"/>
  <c r="BA47" s="1"/>
  <c r="BE46"/>
  <c r="BD46"/>
  <c r="BD50" s="1"/>
  <c r="H16" i="2" s="1"/>
  <c r="BC46" i="3"/>
  <c r="BB46"/>
  <c r="BB50" s="1"/>
  <c r="F16" i="2" s="1"/>
  <c r="G46" i="3"/>
  <c r="BA46" s="1"/>
  <c r="BA50" s="1"/>
  <c r="E16" i="2" s="1"/>
  <c r="B16"/>
  <c r="A16"/>
  <c r="BE50" i="3"/>
  <c r="I16" i="2" s="1"/>
  <c r="BC50" i="3"/>
  <c r="G16" i="2" s="1"/>
  <c r="C50" i="3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D44" s="1"/>
  <c r="H15" i="2" s="1"/>
  <c r="BC38" i="3"/>
  <c r="BB38"/>
  <c r="BB44" s="1"/>
  <c r="F15" i="2" s="1"/>
  <c r="G38" i="3"/>
  <c r="BA38" s="1"/>
  <c r="BA44" s="1"/>
  <c r="E15" i="2" s="1"/>
  <c r="B15"/>
  <c r="A15"/>
  <c r="BE44" i="3"/>
  <c r="I15" i="2" s="1"/>
  <c r="BC44" i="3"/>
  <c r="G15" i="2" s="1"/>
  <c r="C44" i="3"/>
  <c r="BE35"/>
  <c r="BD35"/>
  <c r="BD36" s="1"/>
  <c r="H14" i="2" s="1"/>
  <c r="BC35" i="3"/>
  <c r="BB35"/>
  <c r="BB36" s="1"/>
  <c r="F14" i="2" s="1"/>
  <c r="G35" i="3"/>
  <c r="BA35" s="1"/>
  <c r="BA36" s="1"/>
  <c r="E14" i="2" s="1"/>
  <c r="B14"/>
  <c r="A14"/>
  <c r="BE36" i="3"/>
  <c r="I14" i="2" s="1"/>
  <c r="BC36" i="3"/>
  <c r="G14" i="2" s="1"/>
  <c r="C36" i="3"/>
  <c r="BE32"/>
  <c r="BD32"/>
  <c r="BD33" s="1"/>
  <c r="H13" i="2" s="1"/>
  <c r="BC32" i="3"/>
  <c r="BB32"/>
  <c r="BB33" s="1"/>
  <c r="F13" i="2" s="1"/>
  <c r="G32" i="3"/>
  <c r="BA32" s="1"/>
  <c r="BA33" s="1"/>
  <c r="E13" i="2" s="1"/>
  <c r="B13"/>
  <c r="A13"/>
  <c r="BE33" i="3"/>
  <c r="I13" i="2" s="1"/>
  <c r="BC33" i="3"/>
  <c r="G13" i="2" s="1"/>
  <c r="C33" i="3"/>
  <c r="BE29"/>
  <c r="BD29"/>
  <c r="BD30" s="1"/>
  <c r="H12" i="2" s="1"/>
  <c r="BC29" i="3"/>
  <c r="BB29"/>
  <c r="BB30" s="1"/>
  <c r="F12" i="2" s="1"/>
  <c r="G29" i="3"/>
  <c r="BA29" s="1"/>
  <c r="BA30" s="1"/>
  <c r="E12" i="2" s="1"/>
  <c r="B12"/>
  <c r="A12"/>
  <c r="BE30" i="3"/>
  <c r="I12" i="2" s="1"/>
  <c r="BC30" i="3"/>
  <c r="G12" i="2" s="1"/>
  <c r="C30" i="3"/>
  <c r="BE26"/>
  <c r="BD26"/>
  <c r="BC26"/>
  <c r="BB26"/>
  <c r="G26"/>
  <c r="BA26" s="1"/>
  <c r="BE25"/>
  <c r="BD25"/>
  <c r="BD27" s="1"/>
  <c r="H11" i="2" s="1"/>
  <c r="BC25" i="3"/>
  <c r="BB25"/>
  <c r="BB27" s="1"/>
  <c r="F11" i="2" s="1"/>
  <c r="G25" i="3"/>
  <c r="BA25" s="1"/>
  <c r="BA27" s="1"/>
  <c r="E11" i="2" s="1"/>
  <c r="B11"/>
  <c r="A11"/>
  <c r="BE27" i="3"/>
  <c r="I11" i="2" s="1"/>
  <c r="BC27" i="3"/>
  <c r="G11" i="2" s="1"/>
  <c r="C27" i="3"/>
  <c r="BE22"/>
  <c r="BD22"/>
  <c r="BD23" s="1"/>
  <c r="H10" i="2" s="1"/>
  <c r="BC22" i="3"/>
  <c r="BB22"/>
  <c r="BB23" s="1"/>
  <c r="F10" i="2" s="1"/>
  <c r="G22" i="3"/>
  <c r="BA22" s="1"/>
  <c r="BA23" s="1"/>
  <c r="E10" i="2" s="1"/>
  <c r="B10"/>
  <c r="A10"/>
  <c r="BE23" i="3"/>
  <c r="I10" i="2" s="1"/>
  <c r="BC23" i="3"/>
  <c r="G10" i="2" s="1"/>
  <c r="C23" i="3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D20" s="1"/>
  <c r="H9" i="2" s="1"/>
  <c r="BC14" i="3"/>
  <c r="BB14"/>
  <c r="BB20" s="1"/>
  <c r="F9" i="2" s="1"/>
  <c r="G14" i="3"/>
  <c r="BA14" s="1"/>
  <c r="BA20" s="1"/>
  <c r="E9" i="2" s="1"/>
  <c r="B9"/>
  <c r="A9"/>
  <c r="BE20" i="3"/>
  <c r="I9" i="2" s="1"/>
  <c r="BC20" i="3"/>
  <c r="G9" i="2" s="1"/>
  <c r="C20" i="3"/>
  <c r="BE11"/>
  <c r="BD11"/>
  <c r="BD12" s="1"/>
  <c r="H8" i="2" s="1"/>
  <c r="BC11" i="3"/>
  <c r="BB11"/>
  <c r="BB12" s="1"/>
  <c r="F8" i="2" s="1"/>
  <c r="G11" i="3"/>
  <c r="BA11" s="1"/>
  <c r="BA12" s="1"/>
  <c r="E8" i="2" s="1"/>
  <c r="B8"/>
  <c r="A8"/>
  <c r="BE12" i="3"/>
  <c r="I8" i="2" s="1"/>
  <c r="BC12" i="3"/>
  <c r="G8" i="2" s="1"/>
  <c r="C12" i="3"/>
  <c r="BE8"/>
  <c r="BD8"/>
  <c r="BD9" s="1"/>
  <c r="H7" i="2" s="1"/>
  <c r="H40" s="1"/>
  <c r="C17" i="1" s="1"/>
  <c r="BC8" i="3"/>
  <c r="BB8"/>
  <c r="BB9" s="1"/>
  <c r="F7" i="2" s="1"/>
  <c r="F40" s="1"/>
  <c r="C16" i="1" s="1"/>
  <c r="G8" i="3"/>
  <c r="BA8" s="1"/>
  <c r="BA9" s="1"/>
  <c r="E7" i="2" s="1"/>
  <c r="E40" s="1"/>
  <c r="B7"/>
  <c r="A7"/>
  <c r="BE9" i="3"/>
  <c r="I7" i="2" s="1"/>
  <c r="I40" s="1"/>
  <c r="C21" i="1" s="1"/>
  <c r="BC9" i="3"/>
  <c r="G7" i="2" s="1"/>
  <c r="G40" s="1"/>
  <c r="C18" i="1" s="1"/>
  <c r="C9" i="3"/>
  <c r="E4"/>
  <c r="C4"/>
  <c r="F3"/>
  <c r="C3"/>
  <c r="C2" i="2"/>
  <c r="C1"/>
  <c r="C33" i="1"/>
  <c r="F33" s="1"/>
  <c r="C31"/>
  <c r="G7"/>
  <c r="D2"/>
  <c r="C2"/>
  <c r="G52" i="2" l="1"/>
  <c r="I52" s="1"/>
  <c r="G51"/>
  <c r="I51" s="1"/>
  <c r="G21" i="1" s="1"/>
  <c r="G50" i="2"/>
  <c r="I50" s="1"/>
  <c r="G20" i="1" s="1"/>
  <c r="G49" i="2"/>
  <c r="I49" s="1"/>
  <c r="G19" i="1" s="1"/>
  <c r="G48" i="2"/>
  <c r="I48" s="1"/>
  <c r="G18" i="1" s="1"/>
  <c r="G47" i="2"/>
  <c r="I47" s="1"/>
  <c r="G17" i="1" s="1"/>
  <c r="G46" i="2"/>
  <c r="I46" s="1"/>
  <c r="G16" i="1" s="1"/>
  <c r="G45" i="2"/>
  <c r="I45" s="1"/>
  <c r="C15" i="1"/>
  <c r="C19" s="1"/>
  <c r="C22" s="1"/>
  <c r="G9" i="3"/>
  <c r="G12"/>
  <c r="G20"/>
  <c r="G23"/>
  <c r="G27"/>
  <c r="G30"/>
  <c r="G33"/>
  <c r="G36"/>
  <c r="G44"/>
  <c r="G50"/>
  <c r="G53"/>
  <c r="G56"/>
  <c r="G59"/>
  <c r="G64"/>
  <c r="G70"/>
  <c r="G75"/>
  <c r="G80"/>
  <c r="G85"/>
  <c r="G89"/>
  <c r="G93"/>
  <c r="G103"/>
  <c r="G110"/>
  <c r="G115"/>
  <c r="G123"/>
  <c r="G135"/>
  <c r="G139"/>
  <c r="G146"/>
  <c r="G152"/>
  <c r="G155"/>
  <c r="G15" i="1" l="1"/>
  <c r="H53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<sst xmlns="http://schemas.openxmlformats.org/spreadsheetml/2006/main" count="566" uniqueCount="354">
  <si>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</si>
  <si>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</si>
  <si>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</si>
  <si>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</si>
  <si>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</si>
  <si>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</si>
  <si>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</si>
  <si>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</si>
  <si>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</si>
  <si>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</si>
  <si>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</si>
  <si>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</si>
  <si>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</si>
  <si>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</si>
  <si>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</si>
  <si>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</si>
  <si>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</si>
  <si>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</si>
  <si>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</si>
  <si>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</si>
  <si>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</si>
  <si>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</si>
  <si>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</si>
  <si>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</si>
  <si>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</si>
  <si>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</si>
  <si>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</si>
  <si>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</si>
  <si>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</si>
  <si>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</si>
  <si>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</si>
  <si>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</si>
  <si>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</si>
  <si>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</si>
  <si>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</si>
  <si>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</si>
  <si>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</si>
  <si>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</si>
  <si>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</si>
  <si>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</si>
  <si>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</si>
  <si>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</si>
  <si>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</si>
  <si>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</si>
  <si>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</si>
  <si>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</si>
  <si>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</si>
  <si>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</si>
  <si>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</si>
  <si>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</si>
  <si>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</si>
  <si>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</si>
  <si>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</si>
  <si>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</si>
  <si>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</si>
  <si>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</si>
  <si>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</si>
  <si>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</si>
  <si>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</si>
  <si>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</si>
  <si>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</si>
  <si>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</si>
  <si>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</si>
  <si>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</si>
  <si>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</si>
  <si>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</si>
  <si>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</si>
  <si>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</si>
  <si>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</si>
  <si>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</si>
  <si>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</si>
  <si>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</si>
  <si>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</si>
  <si>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</si>
  <si>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</si>
  <si>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</si>
  <si>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</si>
  <si>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</si>
  <si>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</si>
  <si>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Státní zdravotní ústav</t>
  </si>
  <si>
    <t>01</t>
  </si>
  <si>
    <t>Rekonstrukce laboratoří</t>
  </si>
  <si>
    <t>Stavební úpravy m.č.001,301</t>
  </si>
  <si>
    <t>139600011RAA</t>
  </si>
  <si>
    <t>Ruční výkop v hornině 1-2 hloubka do 1 m, odvoz kolečkem do 20 m</t>
  </si>
  <si>
    <t>m3</t>
  </si>
  <si>
    <t>2</t>
  </si>
  <si>
    <t>Základy a zvláštní zakládání</t>
  </si>
  <si>
    <t>273320020RAA</t>
  </si>
  <si>
    <t>Základová deska ŽB z betonu C 12/15, vč. bednění výztuž 90 kg/m3, štěrkopískový polštář 25 cm</t>
  </si>
  <si>
    <t>3</t>
  </si>
  <si>
    <t>Svislé a kompletní konstrukce</t>
  </si>
  <si>
    <t>311271170R00</t>
  </si>
  <si>
    <t xml:space="preserve">Dozdívky z tvárnic Ytong </t>
  </si>
  <si>
    <t xml:space="preserve"> m2</t>
  </si>
  <si>
    <t>319201317R00</t>
  </si>
  <si>
    <t xml:space="preserve">Vyrovnání zdiva pod omítku maltou ze SMS tl. 30 mm </t>
  </si>
  <si>
    <t>m2</t>
  </si>
  <si>
    <t>342011131R00</t>
  </si>
  <si>
    <t xml:space="preserve">Příčka SDK,OK,1x oplášť. tl. 80 mm,RB 15 mm,bez iz </t>
  </si>
  <si>
    <t>342264051RV1</t>
  </si>
  <si>
    <t xml:space="preserve">Podhled sádrokartonový na zavěšenou ocel. konstr. </t>
  </si>
  <si>
    <t>763131714U00</t>
  </si>
  <si>
    <t xml:space="preserve">SDK podhled zákl penetrační nátěr </t>
  </si>
  <si>
    <t>763131765U00</t>
  </si>
  <si>
    <t xml:space="preserve">Přípl SDK podhled v zavěšení -1m </t>
  </si>
  <si>
    <t>5</t>
  </si>
  <si>
    <t>Komunikace</t>
  </si>
  <si>
    <t>591100020RA0</t>
  </si>
  <si>
    <t xml:space="preserve">Chodník z dlažby zámkové, podklad štěrkopísek </t>
  </si>
  <si>
    <t>61</t>
  </si>
  <si>
    <t>Upravy povrchů vnitřní</t>
  </si>
  <si>
    <t>612425931RT2</t>
  </si>
  <si>
    <t>Omítka vápenná vnitřního ostění - štuková s použitím suché maltové směsi</t>
  </si>
  <si>
    <t>619995001U00</t>
  </si>
  <si>
    <t xml:space="preserve">Začištění omítek kolem oken apod </t>
  </si>
  <si>
    <t>m</t>
  </si>
  <si>
    <t>64</t>
  </si>
  <si>
    <t>Výplně otvorů</t>
  </si>
  <si>
    <t>642944121RU5</t>
  </si>
  <si>
    <t>Osazení ocelových zárubní dodatečně do 2,5 m2. včetně dodávky zárubně CgH  90x197x16 cm</t>
  </si>
  <si>
    <t>kus</t>
  </si>
  <si>
    <t>94</t>
  </si>
  <si>
    <t>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</si>
  <si>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</si>
  <si>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</si>
  <si>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</si>
  <si>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</si>
  <si>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952901114R00</t>
  </si>
  <si>
    <t xml:space="preserve">Vyčištění budov o výšce podlaží nad 4 m </t>
  </si>
  <si>
    <t>96</t>
  </si>
  <si>
    <t>Bourání konstrukcí</t>
  </si>
  <si>
    <t>965081223U00</t>
  </si>
  <si>
    <t xml:space="preserve">Bour dlažd keram tl 10 mm- &gt;1m2 </t>
  </si>
  <si>
    <t>967031734R00</t>
  </si>
  <si>
    <t xml:space="preserve">Přisekání plošné zdiva cihelného na MVC tl. 30 cm </t>
  </si>
  <si>
    <t>967031743R00</t>
  </si>
  <si>
    <t xml:space="preserve">Přisekání plošné zdiva cihelného na MC tl. 15 cm </t>
  </si>
  <si>
    <t>968061125R00</t>
  </si>
  <si>
    <t xml:space="preserve">Vyvěšení dřevěných dveřních křídel pl. do 2 m2 </t>
  </si>
  <si>
    <t>968062245R00</t>
  </si>
  <si>
    <t xml:space="preserve">Vybourání dřevěných rámů oken jednoduch. pl. 2 m2 </t>
  </si>
  <si>
    <t>968072455R00</t>
  </si>
  <si>
    <t xml:space="preserve">Vybourání kovových dveřních zárubní pl. do 2 m2 </t>
  </si>
  <si>
    <t>97</t>
  </si>
  <si>
    <t>Prorážení otvorů</t>
  </si>
  <si>
    <t>971033200U00</t>
  </si>
  <si>
    <t>Bourání otv zdi cih 0,25m2, tl 30cm 2x prostupy pro VZT,  1x techn.plyn</t>
  </si>
  <si>
    <t>978013191R00</t>
  </si>
  <si>
    <t xml:space="preserve">Otlučení omítek vnitřních stěn v rozsahu do 100 % </t>
  </si>
  <si>
    <t>978059631R00</t>
  </si>
  <si>
    <t xml:space="preserve">Odsekání vnějších obkladů stěn nad 2 m2 </t>
  </si>
  <si>
    <t>99</t>
  </si>
  <si>
    <t>Staveništní přesun hmot</t>
  </si>
  <si>
    <t>999281111R00</t>
  </si>
  <si>
    <t xml:space="preserve">Přesun hmot pro opravy a údržbu do výšky 25 m </t>
  </si>
  <si>
    <t>t</t>
  </si>
  <si>
    <t>F01</t>
  </si>
  <si>
    <t>Ostatní doplněné práce</t>
  </si>
  <si>
    <t xml:space="preserve">Projektová dokumentace skutečného provedení </t>
  </si>
  <si>
    <t>paré</t>
  </si>
  <si>
    <t>O01</t>
  </si>
  <si>
    <t>Ostatní</t>
  </si>
  <si>
    <t xml:space="preserve">Požární ucpávky instalací </t>
  </si>
  <si>
    <t>kpl.</t>
  </si>
  <si>
    <t>713</t>
  </si>
  <si>
    <t>Izolace tepelné</t>
  </si>
  <si>
    <t>713131121R00</t>
  </si>
  <si>
    <t xml:space="preserve">Izolace tepelná stěn přichycením drátem </t>
  </si>
  <si>
    <t>631405302</t>
  </si>
  <si>
    <t>Deska izolační minerální Rockmin  tl. 80 mm</t>
  </si>
  <si>
    <t>998713102R00</t>
  </si>
  <si>
    <t xml:space="preserve">Přesun hmot pro izolace tepelné, výšky do 12 m </t>
  </si>
  <si>
    <t>720</t>
  </si>
  <si>
    <t>Zdravotechnická instalace</t>
  </si>
  <si>
    <t>Instalatérské práce ZTI samostatný výkaz výměr</t>
  </si>
  <si>
    <t>vv</t>
  </si>
  <si>
    <t>02</t>
  </si>
  <si>
    <t xml:space="preserve">Stavební výpomoc k ZTI </t>
  </si>
  <si>
    <t>03</t>
  </si>
  <si>
    <t xml:space="preserve">Zednické a bourací práce k 720 </t>
  </si>
  <si>
    <t>04</t>
  </si>
  <si>
    <t>Kondenzační potrubí pro jednotkuVZT vč.stavebních úprav</t>
  </si>
  <si>
    <t>723</t>
  </si>
  <si>
    <t>Vnitřní plynovod</t>
  </si>
  <si>
    <t>722130801R00</t>
  </si>
  <si>
    <t xml:space="preserve">Demontáž potrubí ocelových závitových DN 25 </t>
  </si>
  <si>
    <t>725991811R00</t>
  </si>
  <si>
    <t xml:space="preserve">Demontáž konzol jednoduchých </t>
  </si>
  <si>
    <t>998723202R00</t>
  </si>
  <si>
    <t xml:space="preserve">Přesun hmot pro vnitřní plynovod, výšky do 12 m </t>
  </si>
  <si>
    <t>725</t>
  </si>
  <si>
    <t>Zařizovací předměty</t>
  </si>
  <si>
    <t>55144203</t>
  </si>
  <si>
    <t>Baterie umyvadlová D+M</t>
  </si>
  <si>
    <t>64213614</t>
  </si>
  <si>
    <t>Umyvadlo  bílé D+M</t>
  </si>
  <si>
    <t>998725201R00</t>
  </si>
  <si>
    <t xml:space="preserve">Přesun hmot pro zařizovací předměty, výšky do 6 m </t>
  </si>
  <si>
    <t>730</t>
  </si>
  <si>
    <t>Ústřední vytápění</t>
  </si>
  <si>
    <t xml:space="preserve">Výměna otopného tělesa </t>
  </si>
  <si>
    <t xml:space="preserve">Přemístění rozvodů ÚT nad SDK podhled m.č.001 </t>
  </si>
  <si>
    <t xml:space="preserve">Demontáž OT m.č. 301 </t>
  </si>
  <si>
    <t>733</t>
  </si>
  <si>
    <t>Rozvod potrubí</t>
  </si>
  <si>
    <t>Likvidace demont.potrubí odvoz, uložení na skládku</t>
  </si>
  <si>
    <t>998733201R00</t>
  </si>
  <si>
    <t xml:space="preserve">Přesun hmot pro rozvody potrubí, výšky do 6 m </t>
  </si>
  <si>
    <t>764</t>
  </si>
  <si>
    <t>Konstrukce klempířské</t>
  </si>
  <si>
    <t>764510460R00</t>
  </si>
  <si>
    <t xml:space="preserve">Oplechování parapetů včetně rohů Ti Zn, rš 400 mm </t>
  </si>
  <si>
    <t>998764101R00</t>
  </si>
  <si>
    <t xml:space="preserve">Přesun hmot pro klempířské konstr., výšky do 6 m </t>
  </si>
  <si>
    <t>766</t>
  </si>
  <si>
    <t>Konstrukce truhlářské</t>
  </si>
  <si>
    <t>766660717U00</t>
  </si>
  <si>
    <t xml:space="preserve">Mtž samozavírač ocelová zárubeň </t>
  </si>
  <si>
    <t>766661122R00</t>
  </si>
  <si>
    <t xml:space="preserve">Montáž dveří do zárubně,otevíravých 1kř.nad 0,8 m </t>
  </si>
  <si>
    <t>Vybavení dveří V02, V03,V05 samozavírač, kování, zámky</t>
  </si>
  <si>
    <t>Reapse dveřních křídel nátěr, kování, práh m.č.301</t>
  </si>
  <si>
    <t>Samozavírač</t>
  </si>
  <si>
    <t>61160104</t>
  </si>
  <si>
    <t>Dveře vnitřní hladké plné 1kř. 90x197 bílé V03,V05</t>
  </si>
  <si>
    <t>61168702.A</t>
  </si>
  <si>
    <t>Dveře vnitřní dřev.EW30  DP3 90/197 cm V02</t>
  </si>
  <si>
    <t>998766202R00</t>
  </si>
  <si>
    <t xml:space="preserve">Přesun hmot pro truhlářské konstr., výšky do 12 m </t>
  </si>
  <si>
    <t>767</t>
  </si>
  <si>
    <t>Konstrukce zámečnické</t>
  </si>
  <si>
    <t>764311292R00</t>
  </si>
  <si>
    <t>Montáž krytiny hladké z Pz, tabule 2 x 0,67 m Ar tank</t>
  </si>
  <si>
    <t>767662120R00</t>
  </si>
  <si>
    <t xml:space="preserve">Montáž mříží pevných - svařováním </t>
  </si>
  <si>
    <t>767995106R00</t>
  </si>
  <si>
    <t>Montáž kovových atypických konstrukcí do 250 kg AR tank</t>
  </si>
  <si>
    <t>kg</t>
  </si>
  <si>
    <t>Ocelová konstrukce Ar tank</t>
  </si>
  <si>
    <t>998767202R00</t>
  </si>
  <si>
    <t xml:space="preserve">Přesun hmot pro zámečnické konstr., výšky do 12 m </t>
  </si>
  <si>
    <t>769</t>
  </si>
  <si>
    <t>Otvorové prvky z plastu</t>
  </si>
  <si>
    <t>769000000R00</t>
  </si>
  <si>
    <t xml:space="preserve">Montáž plastových oken </t>
  </si>
  <si>
    <t xml:space="preserve">Pákové ovládání oken </t>
  </si>
  <si>
    <t>61143032</t>
  </si>
  <si>
    <t>Okno plastové jednodílné v01,v04</t>
  </si>
  <si>
    <t>771</t>
  </si>
  <si>
    <t>Podlahy z dlaždic a obklady</t>
  </si>
  <si>
    <t>771475014R00</t>
  </si>
  <si>
    <t xml:space="preserve">Obklad soklíků keram.rovných, tmel </t>
  </si>
  <si>
    <t>771575109RT6</t>
  </si>
  <si>
    <t xml:space="preserve">Montáž podlah keram.,hladké, tmel, 30x30 cm </t>
  </si>
  <si>
    <t>58582105</t>
  </si>
  <si>
    <t>Malta spárovací šedá</t>
  </si>
  <si>
    <t>59764206</t>
  </si>
  <si>
    <t>Dlažba Taurus Granit  300x300</t>
  </si>
  <si>
    <t>59764241</t>
  </si>
  <si>
    <t>Dlažba Taurus  matná sokl 300x80x9 mm</t>
  </si>
  <si>
    <t>998771201R00</t>
  </si>
  <si>
    <t xml:space="preserve">Přesun hmot pro podlahy z dlaždic, výšky do 6 m </t>
  </si>
  <si>
    <t>776</t>
  </si>
  <si>
    <t>Podlahy povlakové</t>
  </si>
  <si>
    <t>771591111U00</t>
  </si>
  <si>
    <t xml:space="preserve">Penetrace podkladu podlahy </t>
  </si>
  <si>
    <t>776511810RT1</t>
  </si>
  <si>
    <t>Odstranění PVC podlah lepených bez podložky z ploch nad 20 m2, vč.likvidace</t>
  </si>
  <si>
    <t>776522100RT4</t>
  </si>
  <si>
    <t>Lepení antistat. podlah NORAPLAN z pásů včetně dodávky podlahoviny</t>
  </si>
  <si>
    <t>776992111RT1</t>
  </si>
  <si>
    <t>Svařování povlak. podlah  z pásů nebo čtverců včetně svařovací šňůry</t>
  </si>
  <si>
    <t xml:space="preserve">Samonivelační stěrka UZIN NC 175 </t>
  </si>
  <si>
    <t xml:space="preserve">Penetrace podkladu elektrostatik UZIN PE26 </t>
  </si>
  <si>
    <t xml:space="preserve">Uzin KE 2000Sl vodivé lepidlo </t>
  </si>
  <si>
    <t xml:space="preserve">PVC sokl </t>
  </si>
  <si>
    <t>bm</t>
  </si>
  <si>
    <t>05</t>
  </si>
  <si>
    <t xml:space="preserve">Vodivé CU pásy pod antistat.podlahu </t>
  </si>
  <si>
    <t>998776201R00</t>
  </si>
  <si>
    <t xml:space="preserve">Přesun hmot pro podlahy povlakové, výšky do 6 m </t>
  </si>
  <si>
    <t>777</t>
  </si>
  <si>
    <t>Podlahy ze syntetických hmot</t>
  </si>
  <si>
    <t>777553210R00</t>
  </si>
  <si>
    <t xml:space="preserve">Vyrovnání podlah, samonivel. hmota Nivelit tl. 2mm </t>
  </si>
  <si>
    <t>998777201R00</t>
  </si>
  <si>
    <t xml:space="preserve">Přesun hmot pro podlahy syntetické, výšky do 6 m </t>
  </si>
  <si>
    <t>781</t>
  </si>
  <si>
    <t>Obklady keramické</t>
  </si>
  <si>
    <t>781419705R00</t>
  </si>
  <si>
    <t xml:space="preserve">Příplatek za spárovací hmotu - plošně </t>
  </si>
  <si>
    <t>781475116RV1</t>
  </si>
  <si>
    <t xml:space="preserve">Obklad vnitřní stěn keramický, do tmele, 30x30 cm </t>
  </si>
  <si>
    <t>781672102R00</t>
  </si>
  <si>
    <t xml:space="preserve">Montáž obkladů parapetů keram. do MC, 10x10 cm </t>
  </si>
  <si>
    <t>781-01</t>
  </si>
  <si>
    <t xml:space="preserve">Obklad keramický </t>
  </si>
  <si>
    <t>998781101R00</t>
  </si>
  <si>
    <t xml:space="preserve">Přesun hmot pro obklady keramické, výšky do 6 m </t>
  </si>
  <si>
    <t>783</t>
  </si>
  <si>
    <t>Nátěry</t>
  </si>
  <si>
    <t>073889118R00</t>
  </si>
  <si>
    <t xml:space="preserve">Provedení nátěru barvou syntetickou, rámů, dveří </t>
  </si>
  <si>
    <t>610991111R00</t>
  </si>
  <si>
    <t xml:space="preserve">Zakrývání výplní vnitřních otvorů </t>
  </si>
  <si>
    <t>783122610R00</t>
  </si>
  <si>
    <t xml:space="preserve">Nátěr syntetický OK "A" 3x email </t>
  </si>
  <si>
    <t xml:space="preserve">Repase venkovních okenních mříží </t>
  </si>
  <si>
    <t>784</t>
  </si>
  <si>
    <t>Malby</t>
  </si>
  <si>
    <t>784443001RT4</t>
  </si>
  <si>
    <t>Malba disperzní interiérová, výška do 3,8 m nátěr omyvatelný, bílý, 2x</t>
  </si>
  <si>
    <t>M21</t>
  </si>
  <si>
    <t>Elektromontáže</t>
  </si>
  <si>
    <t>Elektroinstalace m.č.001silnoproud samostatný výkaz výměr</t>
  </si>
  <si>
    <t>Elektroinstalace slaboproud m.č.001 samostatný výkaz výměr</t>
  </si>
  <si>
    <t>Elektroinstalace silnoproud mč.301 samostatný výkaz výměr</t>
  </si>
  <si>
    <t xml:space="preserve">Bourací a zednická výpomoc pro M21 </t>
  </si>
  <si>
    <t xml:space="preserve">Revizní zpráva elektro </t>
  </si>
  <si>
    <t>M24</t>
  </si>
  <si>
    <t>Montáže vzduchotechnických zařízení</t>
  </si>
  <si>
    <t>Klimatizace v m.č.001 samostatný výkaz výměr</t>
  </si>
  <si>
    <t>VV</t>
  </si>
  <si>
    <t xml:space="preserve">Bourací a zednické práce M24 </t>
  </si>
  <si>
    <t xml:space="preserve">Stavební výpomoc M24 </t>
  </si>
  <si>
    <t>Demontáž stávajících rozvodů VZT m.č.301</t>
  </si>
  <si>
    <t xml:space="preserve">Zasekání stávajícíh rozvodů vzduchu do stěn </t>
  </si>
  <si>
    <t xml:space="preserve">Vyčistění stávajících odvětr.otvorů 600/300 </t>
  </si>
  <si>
    <t>M44</t>
  </si>
  <si>
    <t>Montáže stabilních hasících zařízení</t>
  </si>
  <si>
    <t>44984124</t>
  </si>
  <si>
    <t>Přístroj hasicí práškový , vč.montáže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</si>
  <si>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</si>
  <si>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</si>
  <si>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</si>
  <si>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</si>
  <si>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</si>
  <si>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</si>
  <si>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</si>
  <si>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</si>
  <si>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979087212R00</t>
  </si>
  <si>
    <t xml:space="preserve">Nakládání suti na dopravní prostředky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</si>
  <si>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</si>
  <si>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</si>
  <si>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</si>
  <si>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</si>
  <si>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</si>
  <si>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</si>
  <si>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</si>
  <si>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</si>
  <si>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</si>
  <si>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</si>
  <si>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Výkaz výměr neobsahuje přípravu o dodávku technologických plynů  a přložku kabelového vedení O2.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</si>
</sst>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11" sqref="C11:E11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77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1</v>
      </c>
      <c r="D2" s="5" t="str">
        <f>Rekapitulace!G2</f>
        <v>Stavební úpravy m.č.001,301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" customHeight="1">
      <c r="A5" s="15" t="s">
        <v>80</v>
      </c>
      <c r="B5" s="16"/>
      <c r="C5" s="17" t="s">
        <v>81</v>
      </c>
      <c r="D5" s="18"/>
      <c r="E5" s="19"/>
      <c r="F5" s="11" t="s">
        <v>6</v>
      </c>
      <c r="G5" s="12"/>
    </row>
    <row r="6" spans="1:57" ht="12.9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" customHeight="1">
      <c r="A7" s="23"/>
      <c r="B7" s="24"/>
      <c r="C7" s="25" t="s">
        <v>79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>
      <c r="A9" s="28" t="s">
        <v>13</v>
      </c>
      <c r="B9" s="11"/>
      <c r="C9" s="29"/>
      <c r="D9" s="29"/>
      <c r="E9" s="30"/>
      <c r="F9" s="11"/>
      <c r="G9" s="35"/>
      <c r="H9" s="36"/>
    </row>
    <row r="10" spans="1:57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" customHeight="1">
      <c r="A15" s="56"/>
      <c r="B15" s="57" t="s">
        <v>22</v>
      </c>
      <c r="C15" s="58">
        <f>HSV</f>
        <v>0</v>
      </c>
      <c r="D15" s="59" t="str">
        <f>Rekapitulace!A45</f>
        <v>Ztížené výrobní podmínky</v>
      </c>
      <c r="E15" s="60"/>
      <c r="F15" s="61"/>
      <c r="G15" s="58">
        <f>Rekapitulace!I45</f>
        <v>0</v>
      </c>
    </row>
    <row r="16" spans="1:57" ht="15.9" customHeight="1">
      <c r="A16" s="56" t="s">
        <v>23</v>
      </c>
      <c r="B16" s="57" t="s">
        <v>24</v>
      </c>
      <c r="C16" s="58">
        <f>PSV</f>
        <v>0</v>
      </c>
      <c r="D16" s="8" t="str">
        <f>Rekapitulace!A46</f>
        <v>Oborová přirážka</v>
      </c>
      <c r="E16" s="62"/>
      <c r="F16" s="63"/>
      <c r="G16" s="58">
        <f>Rekapitulace!I46</f>
        <v>0</v>
      </c>
    </row>
    <row r="17" spans="1:7" ht="15.9" customHeight="1">
      <c r="A17" s="56" t="s">
        <v>25</v>
      </c>
      <c r="B17" s="57" t="s">
        <v>26</v>
      </c>
      <c r="C17" s="58">
        <f>Mont</f>
        <v>0</v>
      </c>
      <c r="D17" s="8" t="str">
        <f>Rekapitulace!A47</f>
        <v>Přesun stavebních kapacit</v>
      </c>
      <c r="E17" s="62"/>
      <c r="F17" s="63"/>
      <c r="G17" s="58">
        <f>Rekapitulace!I47</f>
        <v>0</v>
      </c>
    </row>
    <row r="18" spans="1:7" ht="15.9" customHeight="1">
      <c r="A18" s="64" t="s">
        <v>27</v>
      </c>
      <c r="B18" s="65" t="s">
        <v>28</v>
      </c>
      <c r="C18" s="58">
        <f>Dodavka</f>
        <v>0</v>
      </c>
      <c r="D18" s="8" t="str">
        <f>Rekapitulace!A48</f>
        <v>Mimostaveništní doprava</v>
      </c>
      <c r="E18" s="62"/>
      <c r="F18" s="63"/>
      <c r="G18" s="58">
        <f>Rekapitulace!I48</f>
        <v>0</v>
      </c>
    </row>
    <row r="19" spans="1:7" ht="15.9" customHeight="1">
      <c r="A19" s="66" t="s">
        <v>29</v>
      </c>
      <c r="B19" s="57"/>
      <c r="C19" s="58">
        <f>SUM(C15:C18)</f>
        <v>0</v>
      </c>
      <c r="D19" s="8" t="str">
        <f>Rekapitulace!A49</f>
        <v>Zařízení staveniště</v>
      </c>
      <c r="E19" s="62"/>
      <c r="F19" s="63"/>
      <c r="G19" s="58">
        <f>Rekapitulace!I49</f>
        <v>0</v>
      </c>
    </row>
    <row r="20" spans="1:7" ht="15.9" customHeight="1">
      <c r="A20" s="66"/>
      <c r="B20" s="57"/>
      <c r="C20" s="58"/>
      <c r="D20" s="8" t="str">
        <f>Rekapitulace!A50</f>
        <v>Provoz investora</v>
      </c>
      <c r="E20" s="62"/>
      <c r="F20" s="63"/>
      <c r="G20" s="58">
        <f>Rekapitulace!I50</f>
        <v>0</v>
      </c>
    </row>
    <row r="21" spans="1:7" ht="15.9" customHeight="1">
      <c r="A21" s="66" t="s">
        <v>30</v>
      </c>
      <c r="B21" s="57"/>
      <c r="C21" s="58">
        <f>HZS</f>
        <v>0</v>
      </c>
      <c r="D21" s="8" t="str">
        <f>Rekapitulace!A51</f>
        <v>Kompletační činnost (IČD)</v>
      </c>
      <c r="E21" s="62"/>
      <c r="F21" s="63"/>
      <c r="G21" s="58">
        <f>Rekapitulace!I51</f>
        <v>0</v>
      </c>
    </row>
    <row r="22" spans="1:7" ht="15.9" customHeight="1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" customHeight="1" thickBot="1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>
      <c r="A27" s="67"/>
      <c r="B27" s="85"/>
      <c r="C27" s="80"/>
      <c r="D27" s="68"/>
      <c r="E27" s="81"/>
      <c r="F27" s="82"/>
      <c r="G27" s="83"/>
    </row>
    <row r="28" spans="1:7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>
      <c r="A29" s="67"/>
      <c r="B29" s="68"/>
      <c r="C29" s="87"/>
      <c r="D29" s="88"/>
      <c r="E29" s="87"/>
      <c r="F29" s="68"/>
      <c r="G29" s="83"/>
    </row>
    <row r="30" spans="1:7">
      <c r="A30" s="89" t="s">
        <v>42</v>
      </c>
      <c r="B30" s="90"/>
      <c r="C30" s="91">
        <v>21</v>
      </c>
      <c r="D30" s="90" t="s">
        <v>43</v>
      </c>
      <c r="E30" s="92"/>
      <c r="F30" s="93">
        <f>C23-F32</f>
        <v>0</v>
      </c>
      <c r="G30" s="94"/>
    </row>
    <row r="31" spans="1:7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ROUND(PRODUCT(F30,C31/100),0)</f>
        <v>0</v>
      </c>
      <c r="G31" s="94"/>
    </row>
    <row r="32" spans="1:7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ROUND(PRODUCT(F32,C33/100),0)</f>
        <v>0</v>
      </c>
      <c r="G33" s="94"/>
    </row>
    <row r="34" spans="1:8" s="102" customFormat="1" ht="19.5" customHeight="1" thickBot="1">
      <c r="A34" s="97" t="s">
        <v>46</v>
      </c>
      <c r="B34" s="98"/>
      <c r="C34" s="98"/>
      <c r="D34" s="98"/>
      <c r="E34" s="99"/>
      <c r="F34" s="100">
        <f>ROUND(SUM(F30:F33),0)</f>
        <v>0</v>
      </c>
      <c r="G34" s="101"/>
    </row>
    <row r="36" spans="1:8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>
      <c r="A37" s="103"/>
      <c r="B37" s="104" t="s">
        <v>353</v>
      </c>
      <c r="C37" s="104"/>
      <c r="D37" s="104"/>
      <c r="E37" s="104"/>
      <c r="F37" s="104"/>
      <c r="G37" s="104"/>
      <c r="H37" t="s">
        <v>5</v>
      </c>
    </row>
    <row r="38" spans="1:8" ht="12.75" customHeight="1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>
      <c r="B46" s="106"/>
      <c r="C46" s="106"/>
      <c r="D46" s="106"/>
      <c r="E46" s="106"/>
      <c r="F46" s="106"/>
      <c r="G46" s="106"/>
    </row>
    <row r="47" spans="1:8">
      <c r="B47" s="106"/>
      <c r="C47" s="106"/>
      <c r="D47" s="106"/>
      <c r="E47" s="106"/>
      <c r="F47" s="106"/>
      <c r="G47" s="106"/>
    </row>
    <row r="48" spans="1:8">
      <c r="B48" s="106"/>
      <c r="C48" s="106"/>
      <c r="D48" s="106"/>
      <c r="E48" s="106"/>
      <c r="F48" s="106"/>
      <c r="G48" s="106"/>
    </row>
    <row r="49" spans="2:7">
      <c r="B49" s="106"/>
      <c r="C49" s="106"/>
      <c r="D49" s="106"/>
      <c r="E49" s="106"/>
      <c r="F49" s="106"/>
      <c r="G49" s="106"/>
    </row>
    <row r="50" spans="2:7">
      <c r="B50" s="106"/>
      <c r="C50" s="106"/>
      <c r="D50" s="106"/>
      <c r="E50" s="106"/>
      <c r="F50" s="106"/>
      <c r="G50" s="106"/>
    </row>
    <row r="51" spans="2:7">
      <c r="B51" s="106"/>
      <c r="C51" s="106"/>
      <c r="D51" s="106"/>
      <c r="E51" s="106"/>
      <c r="F51" s="106"/>
      <c r="G51" s="106"/>
    </row>
    <row r="52" spans="2:7">
      <c r="B52" s="106"/>
      <c r="C52" s="106"/>
      <c r="D52" s="106"/>
      <c r="E52" s="106"/>
      <c r="F52" s="106"/>
      <c r="G52" s="106"/>
    </row>
    <row r="53" spans="2:7">
      <c r="B53" s="106"/>
      <c r="C53" s="106"/>
      <c r="D53" s="106"/>
      <c r="E53" s="106"/>
      <c r="F53" s="106"/>
      <c r="G53" s="106"/>
    </row>
    <row r="54" spans="2:7">
      <c r="B54" s="106"/>
      <c r="C54" s="106"/>
      <c r="D54" s="106"/>
      <c r="E54" s="106"/>
      <c r="F54" s="106"/>
      <c r="G54" s="106"/>
    </row>
    <row r="55" spans="2:7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104"/>
  <sheetViews>
    <sheetView workbookViewId="0">
      <selection activeCell="H53" sqref="H53:I53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107" t="s">
        <v>48</v>
      </c>
      <c r="B1" s="108"/>
      <c r="C1" s="109" t="str">
        <f>CONCATENATE(cislostavby," ",nazevstavby)</f>
        <v xml:space="preserve"> Státní zdravotní ústav</v>
      </c>
      <c r="D1" s="110"/>
      <c r="E1" s="111"/>
      <c r="F1" s="110"/>
      <c r="G1" s="112" t="s">
        <v>49</v>
      </c>
      <c r="H1" s="113">
        <v>1</v>
      </c>
      <c r="I1" s="114"/>
    </row>
    <row r="2" spans="1:9" ht="13.8" thickBot="1">
      <c r="A2" s="115" t="s">
        <v>50</v>
      </c>
      <c r="B2" s="116"/>
      <c r="C2" s="117" t="str">
        <f>CONCATENATE(cisloobjektu," ",nazevobjektu)</f>
        <v>01 Rekonstrukce laboratoří</v>
      </c>
      <c r="D2" s="118"/>
      <c r="E2" s="119"/>
      <c r="F2" s="118"/>
      <c r="G2" s="120" t="s">
        <v>82</v>
      </c>
      <c r="H2" s="121"/>
      <c r="I2" s="122"/>
    </row>
    <row r="3" spans="1:9" ht="13.8" thickTop="1">
      <c r="A3" s="81"/>
      <c r="B3" s="81"/>
      <c r="C3" s="81"/>
      <c r="D3" s="81"/>
      <c r="E3" s="81"/>
      <c r="F3" s="68"/>
      <c r="G3" s="81"/>
      <c r="H3" s="81"/>
      <c r="I3" s="81"/>
    </row>
    <row r="4" spans="1:9" ht="19.5" customHeight="1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9" ht="13.8" thickBot="1">
      <c r="A5" s="81"/>
      <c r="B5" s="81"/>
      <c r="C5" s="81"/>
      <c r="D5" s="81"/>
      <c r="E5" s="81"/>
      <c r="F5" s="81"/>
      <c r="G5" s="81"/>
      <c r="H5" s="81"/>
      <c r="I5" s="81"/>
    </row>
    <row r="6" spans="1:9" s="36" customFormat="1" ht="13.8" thickBot="1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9" s="36" customFormat="1">
      <c r="A7" s="216" t="str">
        <f>Položky!B7</f>
        <v>1</v>
      </c>
      <c r="B7" s="132" t="str">
        <f>Položky!C7</f>
        <v>Zemní práce</v>
      </c>
      <c r="C7" s="68"/>
      <c r="D7" s="133"/>
      <c r="E7" s="217">
        <f>Položky!BA9</f>
        <v>0</v>
      </c>
      <c r="F7" s="218">
        <f>Položky!BB9</f>
        <v>0</v>
      </c>
      <c r="G7" s="218">
        <f>Položky!BC9</f>
        <v>0</v>
      </c>
      <c r="H7" s="218">
        <f>Položky!BD9</f>
        <v>0</v>
      </c>
      <c r="I7" s="219">
        <f>Položky!BE9</f>
        <v>0</v>
      </c>
    </row>
    <row r="8" spans="1:9" s="36" customFormat="1">
      <c r="A8" s="216" t="str">
        <f>Položky!B10</f>
        <v>2</v>
      </c>
      <c r="B8" s="132" t="str">
        <f>Položky!C10</f>
        <v>Základy a zvláštní zakládání</v>
      </c>
      <c r="C8" s="68"/>
      <c r="D8" s="133"/>
      <c r="E8" s="217">
        <f>Položky!BA12</f>
        <v>0</v>
      </c>
      <c r="F8" s="218">
        <f>Položky!BB12</f>
        <v>0</v>
      </c>
      <c r="G8" s="218">
        <f>Položky!BC12</f>
        <v>0</v>
      </c>
      <c r="H8" s="218">
        <f>Položky!BD12</f>
        <v>0</v>
      </c>
      <c r="I8" s="219">
        <f>Položky!BE12</f>
        <v>0</v>
      </c>
    </row>
    <row r="9" spans="1:9" s="36" customFormat="1">
      <c r="A9" s="216" t="str">
        <f>Položky!B13</f>
        <v>3</v>
      </c>
      <c r="B9" s="132" t="str">
        <f>Položky!C13</f>
        <v>Svislé a kompletní konstrukce</v>
      </c>
      <c r="C9" s="68"/>
      <c r="D9" s="133"/>
      <c r="E9" s="217">
        <f>Položky!BA20</f>
        <v>0</v>
      </c>
      <c r="F9" s="218">
        <f>Položky!BB20</f>
        <v>0</v>
      </c>
      <c r="G9" s="218">
        <f>Položky!BC20</f>
        <v>0</v>
      </c>
      <c r="H9" s="218">
        <f>Položky!BD20</f>
        <v>0</v>
      </c>
      <c r="I9" s="219">
        <f>Položky!BE20</f>
        <v>0</v>
      </c>
    </row>
    <row r="10" spans="1:9" s="36" customFormat="1">
      <c r="A10" s="216" t="str">
        <f>Položky!B21</f>
        <v>5</v>
      </c>
      <c r="B10" s="132" t="str">
        <f>Položky!C21</f>
        <v>Komunikace</v>
      </c>
      <c r="C10" s="68"/>
      <c r="D10" s="133"/>
      <c r="E10" s="217">
        <f>Položky!BA23</f>
        <v>0</v>
      </c>
      <c r="F10" s="218">
        <f>Položky!BB23</f>
        <v>0</v>
      </c>
      <c r="G10" s="218">
        <f>Položky!BC23</f>
        <v>0</v>
      </c>
      <c r="H10" s="218">
        <f>Položky!BD23</f>
        <v>0</v>
      </c>
      <c r="I10" s="219">
        <f>Položky!BE23</f>
        <v>0</v>
      </c>
    </row>
    <row r="11" spans="1:9" s="36" customFormat="1">
      <c r="A11" s="216" t="str">
        <f>Položky!B24</f>
        <v>61</v>
      </c>
      <c r="B11" s="132" t="str">
        <f>Položky!C24</f>
        <v>Upravy povrchů vnitřní</v>
      </c>
      <c r="C11" s="68"/>
      <c r="D11" s="133"/>
      <c r="E11" s="217">
        <f>Položky!BA27</f>
        <v>0</v>
      </c>
      <c r="F11" s="218">
        <f>Položky!BB27</f>
        <v>0</v>
      </c>
      <c r="G11" s="218">
        <f>Položky!BC27</f>
        <v>0</v>
      </c>
      <c r="H11" s="218">
        <f>Položky!BD27</f>
        <v>0</v>
      </c>
      <c r="I11" s="219">
        <f>Položky!BE27</f>
        <v>0</v>
      </c>
    </row>
    <row r="12" spans="1:9" s="36" customFormat="1">
      <c r="A12" s="216" t="str">
        <f>Položky!B28</f>
        <v>64</v>
      </c>
      <c r="B12" s="132" t="str">
        <f>Položky!C28</f>
        <v>Výplně otvorů</v>
      </c>
      <c r="C12" s="68"/>
      <c r="D12" s="133"/>
      <c r="E12" s="217">
        <f>Položky!BA30</f>
        <v>0</v>
      </c>
      <c r="F12" s="218">
        <f>Položky!BB30</f>
        <v>0</v>
      </c>
      <c r="G12" s="218">
        <f>Položky!BC30</f>
        <v>0</v>
      </c>
      <c r="H12" s="218">
        <f>Položky!BD30</f>
        <v>0</v>
      </c>
      <c r="I12" s="219">
        <f>Položky!BE30</f>
        <v>0</v>
      </c>
    </row>
    <row r="13" spans="1:9" s="36" customFormat="1">
      <c r="A13" s="216" t="str">
        <f>Položky!B31</f>
        <v>94</v>
      </c>
      <c r="B13" s="132" t="str">
        <f>Položky!C31</f>
        <v>Lešení a stavební výtahy</v>
      </c>
      <c r="C13" s="68"/>
      <c r="D13" s="133"/>
      <c r="E13" s="217">
        <f>Položky!BA33</f>
        <v>0</v>
      </c>
      <c r="F13" s="218">
        <f>Položky!BB33</f>
        <v>0</v>
      </c>
      <c r="G13" s="218">
        <f>Položky!BC33</f>
        <v>0</v>
      </c>
      <c r="H13" s="218">
        <f>Položky!BD33</f>
        <v>0</v>
      </c>
      <c r="I13" s="219">
        <f>Položky!BE33</f>
        <v>0</v>
      </c>
    </row>
    <row r="14" spans="1:9" s="36" customFormat="1">
      <c r="A14" s="216" t="str">
        <f>Položky!B34</f>
        <v>95</v>
      </c>
      <c r="B14" s="132" t="str">
        <f>Položky!C34</f>
        <v>Dokončovací konstrukce na pozemních stavbách</v>
      </c>
      <c r="C14" s="68"/>
      <c r="D14" s="133"/>
      <c r="E14" s="217">
        <f>Položky!BA36</f>
        <v>0</v>
      </c>
      <c r="F14" s="218">
        <f>Položky!BB36</f>
        <v>0</v>
      </c>
      <c r="G14" s="218">
        <f>Položky!BC36</f>
        <v>0</v>
      </c>
      <c r="H14" s="218">
        <f>Položky!BD36</f>
        <v>0</v>
      </c>
      <c r="I14" s="219">
        <f>Položky!BE36</f>
        <v>0</v>
      </c>
    </row>
    <row r="15" spans="1:9" s="36" customFormat="1">
      <c r="A15" s="216" t="str">
        <f>Položky!B37</f>
        <v>96</v>
      </c>
      <c r="B15" s="132" t="str">
        <f>Položky!C37</f>
        <v>Bourání konstrukcí</v>
      </c>
      <c r="C15" s="68"/>
      <c r="D15" s="133"/>
      <c r="E15" s="217">
        <f>Položky!BA44</f>
        <v>0</v>
      </c>
      <c r="F15" s="218">
        <f>Položky!BB44</f>
        <v>0</v>
      </c>
      <c r="G15" s="218">
        <f>Položky!BC44</f>
        <v>0</v>
      </c>
      <c r="H15" s="218">
        <f>Položky!BD44</f>
        <v>0</v>
      </c>
      <c r="I15" s="219">
        <f>Položky!BE44</f>
        <v>0</v>
      </c>
    </row>
    <row r="16" spans="1:9" s="36" customFormat="1">
      <c r="A16" s="216" t="str">
        <f>Položky!B45</f>
        <v>97</v>
      </c>
      <c r="B16" s="132" t="str">
        <f>Položky!C45</f>
        <v>Prorážení otvorů</v>
      </c>
      <c r="C16" s="68"/>
      <c r="D16" s="133"/>
      <c r="E16" s="217">
        <f>Položky!BA50</f>
        <v>0</v>
      </c>
      <c r="F16" s="218">
        <f>Položky!BB50</f>
        <v>0</v>
      </c>
      <c r="G16" s="218">
        <f>Položky!BC50</f>
        <v>0</v>
      </c>
      <c r="H16" s="218">
        <f>Položky!BD50</f>
        <v>0</v>
      </c>
      <c r="I16" s="219">
        <f>Položky!BE50</f>
        <v>0</v>
      </c>
    </row>
    <row r="17" spans="1:9" s="36" customFormat="1">
      <c r="A17" s="216" t="str">
        <f>Položky!B51</f>
        <v>99</v>
      </c>
      <c r="B17" s="132" t="str">
        <f>Položky!C51</f>
        <v>Staveništní přesun hmot</v>
      </c>
      <c r="C17" s="68"/>
      <c r="D17" s="133"/>
      <c r="E17" s="217">
        <f>Položky!BA53</f>
        <v>0</v>
      </c>
      <c r="F17" s="218">
        <f>Položky!BB53</f>
        <v>0</v>
      </c>
      <c r="G17" s="218">
        <f>Položky!BC53</f>
        <v>0</v>
      </c>
      <c r="H17" s="218">
        <f>Položky!BD53</f>
        <v>0</v>
      </c>
      <c r="I17" s="219">
        <f>Položky!BE53</f>
        <v>0</v>
      </c>
    </row>
    <row r="18" spans="1:9" s="36" customFormat="1">
      <c r="A18" s="216" t="str">
        <f>Položky!B54</f>
        <v>F01</v>
      </c>
      <c r="B18" s="132" t="str">
        <f>Položky!C54</f>
        <v>Ostatní doplněné práce</v>
      </c>
      <c r="C18" s="68"/>
      <c r="D18" s="133"/>
      <c r="E18" s="217">
        <f>Položky!BA56</f>
        <v>0</v>
      </c>
      <c r="F18" s="218">
        <f>Položky!BB56</f>
        <v>0</v>
      </c>
      <c r="G18" s="218">
        <f>Položky!BC56</f>
        <v>0</v>
      </c>
      <c r="H18" s="218">
        <f>Položky!BD56</f>
        <v>0</v>
      </c>
      <c r="I18" s="219">
        <f>Položky!BE56</f>
        <v>0</v>
      </c>
    </row>
    <row r="19" spans="1:9" s="36" customFormat="1">
      <c r="A19" s="216" t="str">
        <f>Položky!B57</f>
        <v>O01</v>
      </c>
      <c r="B19" s="132" t="str">
        <f>Položky!C57</f>
        <v>Ostatní</v>
      </c>
      <c r="C19" s="68"/>
      <c r="D19" s="133"/>
      <c r="E19" s="217">
        <f>Položky!BA59</f>
        <v>0</v>
      </c>
      <c r="F19" s="218">
        <f>Položky!BB59</f>
        <v>0</v>
      </c>
      <c r="G19" s="218">
        <f>Položky!BC59</f>
        <v>0</v>
      </c>
      <c r="H19" s="218">
        <f>Položky!BD59</f>
        <v>0</v>
      </c>
      <c r="I19" s="219">
        <f>Položky!BE59</f>
        <v>0</v>
      </c>
    </row>
    <row r="20" spans="1:9" s="36" customFormat="1">
      <c r="A20" s="216" t="str">
        <f>Položky!B60</f>
        <v>713</v>
      </c>
      <c r="B20" s="132" t="str">
        <f>Položky!C60</f>
        <v>Izolace tepelné</v>
      </c>
      <c r="C20" s="68"/>
      <c r="D20" s="133"/>
      <c r="E20" s="217">
        <f>Položky!BA64</f>
        <v>0</v>
      </c>
      <c r="F20" s="218">
        <f>Položky!BB64</f>
        <v>0</v>
      </c>
      <c r="G20" s="218">
        <f>Položky!BC64</f>
        <v>0</v>
      </c>
      <c r="H20" s="218">
        <f>Položky!BD64</f>
        <v>0</v>
      </c>
      <c r="I20" s="219">
        <f>Položky!BE64</f>
        <v>0</v>
      </c>
    </row>
    <row r="21" spans="1:9" s="36" customFormat="1">
      <c r="A21" s="216" t="str">
        <f>Položky!B65</f>
        <v>720</v>
      </c>
      <c r="B21" s="132" t="str">
        <f>Položky!C65</f>
        <v>Zdravotechnická instalace</v>
      </c>
      <c r="C21" s="68"/>
      <c r="D21" s="133"/>
      <c r="E21" s="217">
        <f>Položky!BA70</f>
        <v>0</v>
      </c>
      <c r="F21" s="218">
        <f>Položky!BB70</f>
        <v>0</v>
      </c>
      <c r="G21" s="218">
        <f>Položky!BC70</f>
        <v>0</v>
      </c>
      <c r="H21" s="218">
        <f>Položky!BD70</f>
        <v>0</v>
      </c>
      <c r="I21" s="219">
        <f>Položky!BE70</f>
        <v>0</v>
      </c>
    </row>
    <row r="22" spans="1:9" s="36" customFormat="1">
      <c r="A22" s="216" t="str">
        <f>Položky!B71</f>
        <v>723</v>
      </c>
      <c r="B22" s="132" t="str">
        <f>Položky!C71</f>
        <v>Vnitřní plynovod</v>
      </c>
      <c r="C22" s="68"/>
      <c r="D22" s="133"/>
      <c r="E22" s="217">
        <f>Položky!BA75</f>
        <v>0</v>
      </c>
      <c r="F22" s="218">
        <f>Položky!BB75</f>
        <v>0</v>
      </c>
      <c r="G22" s="218">
        <f>Položky!BC75</f>
        <v>0</v>
      </c>
      <c r="H22" s="218">
        <f>Položky!BD75</f>
        <v>0</v>
      </c>
      <c r="I22" s="219">
        <f>Položky!BE75</f>
        <v>0</v>
      </c>
    </row>
    <row r="23" spans="1:9" s="36" customFormat="1">
      <c r="A23" s="216" t="str">
        <f>Položky!B76</f>
        <v>725</v>
      </c>
      <c r="B23" s="132" t="str">
        <f>Položky!C76</f>
        <v>Zařizovací předměty</v>
      </c>
      <c r="C23" s="68"/>
      <c r="D23" s="133"/>
      <c r="E23" s="217">
        <f>Položky!BA80</f>
        <v>0</v>
      </c>
      <c r="F23" s="218">
        <f>Položky!BB80</f>
        <v>0</v>
      </c>
      <c r="G23" s="218">
        <f>Položky!BC80</f>
        <v>0</v>
      </c>
      <c r="H23" s="218">
        <f>Položky!BD80</f>
        <v>0</v>
      </c>
      <c r="I23" s="219">
        <f>Položky!BE80</f>
        <v>0</v>
      </c>
    </row>
    <row r="24" spans="1:9" s="36" customFormat="1">
      <c r="A24" s="216" t="str">
        <f>Položky!B81</f>
        <v>730</v>
      </c>
      <c r="B24" s="132" t="str">
        <f>Položky!C81</f>
        <v>Ústřední vytápění</v>
      </c>
      <c r="C24" s="68"/>
      <c r="D24" s="133"/>
      <c r="E24" s="217">
        <f>Položky!BA85</f>
        <v>0</v>
      </c>
      <c r="F24" s="218">
        <f>Položky!BB85</f>
        <v>0</v>
      </c>
      <c r="G24" s="218">
        <f>Položky!BC85</f>
        <v>0</v>
      </c>
      <c r="H24" s="218">
        <f>Položky!BD85</f>
        <v>0</v>
      </c>
      <c r="I24" s="219">
        <f>Položky!BE85</f>
        <v>0</v>
      </c>
    </row>
    <row r="25" spans="1:9" s="36" customFormat="1">
      <c r="A25" s="216" t="str">
        <f>Položky!B86</f>
        <v>733</v>
      </c>
      <c r="B25" s="132" t="str">
        <f>Položky!C86</f>
        <v>Rozvod potrubí</v>
      </c>
      <c r="C25" s="68"/>
      <c r="D25" s="133"/>
      <c r="E25" s="217">
        <f>Položky!BA89</f>
        <v>0</v>
      </c>
      <c r="F25" s="218">
        <f>Položky!BB89</f>
        <v>0</v>
      </c>
      <c r="G25" s="218">
        <f>Položky!BC89</f>
        <v>0</v>
      </c>
      <c r="H25" s="218">
        <f>Položky!BD89</f>
        <v>0</v>
      </c>
      <c r="I25" s="219">
        <f>Položky!BE89</f>
        <v>0</v>
      </c>
    </row>
    <row r="26" spans="1:9" s="36" customFormat="1">
      <c r="A26" s="216" t="str">
        <f>Položky!B90</f>
        <v>764</v>
      </c>
      <c r="B26" s="132" t="str">
        <f>Položky!C90</f>
        <v>Konstrukce klempířské</v>
      </c>
      <c r="C26" s="68"/>
      <c r="D26" s="133"/>
      <c r="E26" s="217">
        <f>Položky!BA93</f>
        <v>0</v>
      </c>
      <c r="F26" s="218">
        <f>Položky!BB93</f>
        <v>0</v>
      </c>
      <c r="G26" s="218">
        <f>Položky!BC93</f>
        <v>0</v>
      </c>
      <c r="H26" s="218">
        <f>Položky!BD93</f>
        <v>0</v>
      </c>
      <c r="I26" s="219">
        <f>Položky!BE93</f>
        <v>0</v>
      </c>
    </row>
    <row r="27" spans="1:9" s="36" customFormat="1">
      <c r="A27" s="216" t="str">
        <f>Položky!B94</f>
        <v>766</v>
      </c>
      <c r="B27" s="132" t="str">
        <f>Položky!C94</f>
        <v>Konstrukce truhlářské</v>
      </c>
      <c r="C27" s="68"/>
      <c r="D27" s="133"/>
      <c r="E27" s="217">
        <f>Položky!BA103</f>
        <v>0</v>
      </c>
      <c r="F27" s="218">
        <f>Položky!BB103</f>
        <v>0</v>
      </c>
      <c r="G27" s="218">
        <f>Položky!BC103</f>
        <v>0</v>
      </c>
      <c r="H27" s="218">
        <f>Položky!BD103</f>
        <v>0</v>
      </c>
      <c r="I27" s="219">
        <f>Položky!BE103</f>
        <v>0</v>
      </c>
    </row>
    <row r="28" spans="1:9" s="36" customFormat="1">
      <c r="A28" s="216" t="str">
        <f>Položky!B104</f>
        <v>767</v>
      </c>
      <c r="B28" s="132" t="str">
        <f>Položky!C104</f>
        <v>Konstrukce zámečnické</v>
      </c>
      <c r="C28" s="68"/>
      <c r="D28" s="133"/>
      <c r="E28" s="217">
        <f>Položky!BA110</f>
        <v>0</v>
      </c>
      <c r="F28" s="218">
        <f>Položky!BB110</f>
        <v>0</v>
      </c>
      <c r="G28" s="218">
        <f>Položky!BC110</f>
        <v>0</v>
      </c>
      <c r="H28" s="218">
        <f>Položky!BD110</f>
        <v>0</v>
      </c>
      <c r="I28" s="219">
        <f>Položky!BE110</f>
        <v>0</v>
      </c>
    </row>
    <row r="29" spans="1:9" s="36" customFormat="1">
      <c r="A29" s="216" t="str">
        <f>Položky!B111</f>
        <v>769</v>
      </c>
      <c r="B29" s="132" t="str">
        <f>Položky!C111</f>
        <v>Otvorové prvky z plastu</v>
      </c>
      <c r="C29" s="68"/>
      <c r="D29" s="133"/>
      <c r="E29" s="217">
        <f>Položky!BA115</f>
        <v>0</v>
      </c>
      <c r="F29" s="218">
        <f>Položky!BB115</f>
        <v>0</v>
      </c>
      <c r="G29" s="218">
        <f>Položky!BC115</f>
        <v>0</v>
      </c>
      <c r="H29" s="218">
        <f>Položky!BD115</f>
        <v>0</v>
      </c>
      <c r="I29" s="219">
        <f>Položky!BE115</f>
        <v>0</v>
      </c>
    </row>
    <row r="30" spans="1:9" s="36" customFormat="1">
      <c r="A30" s="216" t="str">
        <f>Položky!B116</f>
        <v>771</v>
      </c>
      <c r="B30" s="132" t="str">
        <f>Položky!C116</f>
        <v>Podlahy z dlaždic a obklady</v>
      </c>
      <c r="C30" s="68"/>
      <c r="D30" s="133"/>
      <c r="E30" s="217">
        <f>Položky!BA123</f>
        <v>0</v>
      </c>
      <c r="F30" s="218">
        <f>Položky!BB123</f>
        <v>0</v>
      </c>
      <c r="G30" s="218">
        <f>Položky!BC123</f>
        <v>0</v>
      </c>
      <c r="H30" s="218">
        <f>Položky!BD123</f>
        <v>0</v>
      </c>
      <c r="I30" s="219">
        <f>Položky!BE123</f>
        <v>0</v>
      </c>
    </row>
    <row r="31" spans="1:9" s="36" customFormat="1">
      <c r="A31" s="216" t="str">
        <f>Položky!B124</f>
        <v>776</v>
      </c>
      <c r="B31" s="132" t="str">
        <f>Položky!C124</f>
        <v>Podlahy povlakové</v>
      </c>
      <c r="C31" s="68"/>
      <c r="D31" s="133"/>
      <c r="E31" s="217">
        <f>Položky!BA135</f>
        <v>0</v>
      </c>
      <c r="F31" s="218">
        <f>Položky!BB135</f>
        <v>0</v>
      </c>
      <c r="G31" s="218">
        <f>Položky!BC135</f>
        <v>0</v>
      </c>
      <c r="H31" s="218">
        <f>Položky!BD135</f>
        <v>0</v>
      </c>
      <c r="I31" s="219">
        <f>Položky!BE135</f>
        <v>0</v>
      </c>
    </row>
    <row r="32" spans="1:9" s="36" customFormat="1">
      <c r="A32" s="216" t="str">
        <f>Položky!B136</f>
        <v>777</v>
      </c>
      <c r="B32" s="132" t="str">
        <f>Položky!C136</f>
        <v>Podlahy ze syntetických hmot</v>
      </c>
      <c r="C32" s="68"/>
      <c r="D32" s="133"/>
      <c r="E32" s="217">
        <f>Položky!BA139</f>
        <v>0</v>
      </c>
      <c r="F32" s="218">
        <f>Položky!BB139</f>
        <v>0</v>
      </c>
      <c r="G32" s="218">
        <f>Položky!BC139</f>
        <v>0</v>
      </c>
      <c r="H32" s="218">
        <f>Položky!BD139</f>
        <v>0</v>
      </c>
      <c r="I32" s="219">
        <f>Položky!BE139</f>
        <v>0</v>
      </c>
    </row>
    <row r="33" spans="1:57" s="36" customFormat="1">
      <c r="A33" s="216" t="str">
        <f>Položky!B140</f>
        <v>781</v>
      </c>
      <c r="B33" s="132" t="str">
        <f>Položky!C140</f>
        <v>Obklady keramické</v>
      </c>
      <c r="C33" s="68"/>
      <c r="D33" s="133"/>
      <c r="E33" s="217">
        <f>Položky!BA146</f>
        <v>0</v>
      </c>
      <c r="F33" s="218">
        <f>Položky!BB146</f>
        <v>0</v>
      </c>
      <c r="G33" s="218">
        <f>Položky!BC146</f>
        <v>0</v>
      </c>
      <c r="H33" s="218">
        <f>Položky!BD146</f>
        <v>0</v>
      </c>
      <c r="I33" s="219">
        <f>Položky!BE146</f>
        <v>0</v>
      </c>
    </row>
    <row r="34" spans="1:57" s="36" customFormat="1">
      <c r="A34" s="216" t="str">
        <f>Položky!B147</f>
        <v>783</v>
      </c>
      <c r="B34" s="132" t="str">
        <f>Položky!C147</f>
        <v>Nátěry</v>
      </c>
      <c r="C34" s="68"/>
      <c r="D34" s="133"/>
      <c r="E34" s="217">
        <f>Položky!BA152</f>
        <v>0</v>
      </c>
      <c r="F34" s="218">
        <f>Položky!BB152</f>
        <v>0</v>
      </c>
      <c r="G34" s="218">
        <f>Položky!BC152</f>
        <v>0</v>
      </c>
      <c r="H34" s="218">
        <f>Položky!BD152</f>
        <v>0</v>
      </c>
      <c r="I34" s="219">
        <f>Položky!BE152</f>
        <v>0</v>
      </c>
    </row>
    <row r="35" spans="1:57" s="36" customFormat="1">
      <c r="A35" s="216" t="str">
        <f>Položky!B153</f>
        <v>784</v>
      </c>
      <c r="B35" s="132" t="str">
        <f>Položky!C153</f>
        <v>Malby</v>
      </c>
      <c r="C35" s="68"/>
      <c r="D35" s="133"/>
      <c r="E35" s="217">
        <f>Položky!BA155</f>
        <v>0</v>
      </c>
      <c r="F35" s="218">
        <f>Položky!BB155</f>
        <v>0</v>
      </c>
      <c r="G35" s="218">
        <f>Položky!BC155</f>
        <v>0</v>
      </c>
      <c r="H35" s="218">
        <f>Položky!BD155</f>
        <v>0</v>
      </c>
      <c r="I35" s="219">
        <f>Položky!BE155</f>
        <v>0</v>
      </c>
    </row>
    <row r="36" spans="1:57" s="36" customFormat="1">
      <c r="A36" s="216" t="str">
        <f>Položky!B156</f>
        <v>M21</v>
      </c>
      <c r="B36" s="132" t="str">
        <f>Položky!C156</f>
        <v>Elektromontáže</v>
      </c>
      <c r="C36" s="68"/>
      <c r="D36" s="133"/>
      <c r="E36" s="217">
        <f>Položky!BA162</f>
        <v>0</v>
      </c>
      <c r="F36" s="218">
        <f>Položky!BB162</f>
        <v>0</v>
      </c>
      <c r="G36" s="218">
        <f>Položky!BC162</f>
        <v>0</v>
      </c>
      <c r="H36" s="218">
        <f>Položky!BD162</f>
        <v>0</v>
      </c>
      <c r="I36" s="219">
        <f>Položky!BE162</f>
        <v>0</v>
      </c>
    </row>
    <row r="37" spans="1:57" s="36" customFormat="1">
      <c r="A37" s="216" t="str">
        <f>Položky!B163</f>
        <v>M24</v>
      </c>
      <c r="B37" s="132" t="str">
        <f>Položky!C163</f>
        <v>Montáže vzduchotechnických zařízení</v>
      </c>
      <c r="C37" s="68"/>
      <c r="D37" s="133"/>
      <c r="E37" s="217">
        <f>Položky!BA170</f>
        <v>0</v>
      </c>
      <c r="F37" s="218">
        <f>Položky!BB170</f>
        <v>0</v>
      </c>
      <c r="G37" s="218">
        <f>Položky!BC170</f>
        <v>0</v>
      </c>
      <c r="H37" s="218">
        <f>Položky!BD170</f>
        <v>0</v>
      </c>
      <c r="I37" s="219">
        <f>Položky!BE170</f>
        <v>0</v>
      </c>
    </row>
    <row r="38" spans="1:57" s="36" customFormat="1">
      <c r="A38" s="216" t="str">
        <f>Položky!B171</f>
        <v>M44</v>
      </c>
      <c r="B38" s="132" t="str">
        <f>Položky!C171</f>
        <v>Montáže stabilních hasících zařízení</v>
      </c>
      <c r="C38" s="68"/>
      <c r="D38" s="133"/>
      <c r="E38" s="217">
        <f>Položky!BA173</f>
        <v>0</v>
      </c>
      <c r="F38" s="218">
        <f>Položky!BB173</f>
        <v>0</v>
      </c>
      <c r="G38" s="218">
        <f>Položky!BC173</f>
        <v>0</v>
      </c>
      <c r="H38" s="218">
        <f>Položky!BD173</f>
        <v>0</v>
      </c>
      <c r="I38" s="219">
        <f>Položky!BE173</f>
        <v>0</v>
      </c>
    </row>
    <row r="39" spans="1:57" s="36" customFormat="1" ht="13.8" thickBot="1">
      <c r="A39" s="216" t="str">
        <f>Položky!B174</f>
        <v>D96</v>
      </c>
      <c r="B39" s="132" t="str">
        <f>Položky!C174</f>
        <v>Přesuny suti a vybouraných hmot</v>
      </c>
      <c r="C39" s="68"/>
      <c r="D39" s="133"/>
      <c r="E39" s="217">
        <f>Položky!BA180</f>
        <v>0</v>
      </c>
      <c r="F39" s="218">
        <f>Položky!BB180</f>
        <v>0</v>
      </c>
      <c r="G39" s="218">
        <f>Položky!BC180</f>
        <v>0</v>
      </c>
      <c r="H39" s="218">
        <f>Položky!BD180</f>
        <v>0</v>
      </c>
      <c r="I39" s="219">
        <f>Položky!BE180</f>
        <v>0</v>
      </c>
    </row>
    <row r="40" spans="1:57" s="140" customFormat="1" ht="13.8" thickBot="1">
      <c r="A40" s="134"/>
      <c r="B40" s="135" t="s">
        <v>57</v>
      </c>
      <c r="C40" s="135"/>
      <c r="D40" s="136"/>
      <c r="E40" s="137">
        <f>SUM(E7:E39)</f>
        <v>0</v>
      </c>
      <c r="F40" s="138">
        <f>SUM(F7:F39)</f>
        <v>0</v>
      </c>
      <c r="G40" s="138">
        <f>SUM(G7:G39)</f>
        <v>0</v>
      </c>
      <c r="H40" s="138">
        <f>SUM(H7:H39)</f>
        <v>0</v>
      </c>
      <c r="I40" s="139">
        <f>SUM(I7:I39)</f>
        <v>0</v>
      </c>
    </row>
    <row r="41" spans="1:57">
      <c r="A41" s="68"/>
      <c r="B41" s="68"/>
      <c r="C41" s="68"/>
      <c r="D41" s="68"/>
      <c r="E41" s="68"/>
      <c r="F41" s="68"/>
      <c r="G41" s="68"/>
      <c r="H41" s="68"/>
      <c r="I41" s="68"/>
    </row>
    <row r="42" spans="1:57" ht="19.5" customHeight="1">
      <c r="A42" s="124" t="s">
        <v>58</v>
      </c>
      <c r="B42" s="124"/>
      <c r="C42" s="124"/>
      <c r="D42" s="124"/>
      <c r="E42" s="124"/>
      <c r="F42" s="124"/>
      <c r="G42" s="141"/>
      <c r="H42" s="124"/>
      <c r="I42" s="124"/>
      <c r="BA42" s="42"/>
      <c r="BB42" s="42"/>
      <c r="BC42" s="42"/>
      <c r="BD42" s="42"/>
      <c r="BE42" s="42"/>
    </row>
    <row r="43" spans="1:57" ht="13.8" thickBot="1">
      <c r="A43" s="81"/>
      <c r="B43" s="81"/>
      <c r="C43" s="81"/>
      <c r="D43" s="81"/>
      <c r="E43" s="81"/>
      <c r="F43" s="81"/>
      <c r="G43" s="81"/>
      <c r="H43" s="81"/>
      <c r="I43" s="81"/>
    </row>
    <row r="44" spans="1:57">
      <c r="A44" s="75" t="s">
        <v>59</v>
      </c>
      <c r="B44" s="76"/>
      <c r="C44" s="76"/>
      <c r="D44" s="142"/>
      <c r="E44" s="143" t="s">
        <v>60</v>
      </c>
      <c r="F44" s="144" t="s">
        <v>61</v>
      </c>
      <c r="G44" s="145" t="s">
        <v>62</v>
      </c>
      <c r="H44" s="146"/>
      <c r="I44" s="147" t="s">
        <v>60</v>
      </c>
    </row>
    <row r="45" spans="1:57">
      <c r="A45" s="66" t="s">
        <v>345</v>
      </c>
      <c r="B45" s="57"/>
      <c r="C45" s="57"/>
      <c r="D45" s="148"/>
      <c r="E45" s="149"/>
      <c r="F45" s="150"/>
      <c r="G45" s="151">
        <f>CHOOSE(BA45+1,HSV+PSV,HSV+PSV+Mont,HSV+PSV+Dodavka+Mont,HSV,PSV,Mont,Dodavka,Mont+Dodavka,0)</f>
        <v>0</v>
      </c>
      <c r="H45" s="152"/>
      <c r="I45" s="153">
        <f>E45+F45*G45/100</f>
        <v>0</v>
      </c>
      <c r="BA45">
        <v>0</v>
      </c>
    </row>
    <row r="46" spans="1:57">
      <c r="A46" s="66" t="s">
        <v>346</v>
      </c>
      <c r="B46" s="57"/>
      <c r="C46" s="57"/>
      <c r="D46" s="148"/>
      <c r="E46" s="149"/>
      <c r="F46" s="150"/>
      <c r="G46" s="151">
        <f>CHOOSE(BA46+1,HSV+PSV,HSV+PSV+Mont,HSV+PSV+Dodavka+Mont,HSV,PSV,Mont,Dodavka,Mont+Dodavka,0)</f>
        <v>0</v>
      </c>
      <c r="H46" s="152"/>
      <c r="I46" s="153">
        <f>E46+F46*G46/100</f>
        <v>0</v>
      </c>
      <c r="BA46">
        <v>0</v>
      </c>
    </row>
    <row r="47" spans="1:57">
      <c r="A47" s="66" t="s">
        <v>347</v>
      </c>
      <c r="B47" s="57"/>
      <c r="C47" s="57"/>
      <c r="D47" s="148"/>
      <c r="E47" s="149"/>
      <c r="F47" s="150"/>
      <c r="G47" s="151">
        <f>CHOOSE(BA47+1,HSV+PSV,HSV+PSV+Mont,HSV+PSV+Dodavka+Mont,HSV,PSV,Mont,Dodavka,Mont+Dodavka,0)</f>
        <v>0</v>
      </c>
      <c r="H47" s="152"/>
      <c r="I47" s="153">
        <f>E47+F47*G47/100</f>
        <v>0</v>
      </c>
      <c r="BA47">
        <v>0</v>
      </c>
    </row>
    <row r="48" spans="1:57">
      <c r="A48" s="66" t="s">
        <v>348</v>
      </c>
      <c r="B48" s="57"/>
      <c r="C48" s="57"/>
      <c r="D48" s="148"/>
      <c r="E48" s="149"/>
      <c r="F48" s="150"/>
      <c r="G48" s="151">
        <f>CHOOSE(BA48+1,HSV+PSV,HSV+PSV+Mont,HSV+PSV+Dodavka+Mont,HSV,PSV,Mont,Dodavka,Mont+Dodavka,0)</f>
        <v>0</v>
      </c>
      <c r="H48" s="152"/>
      <c r="I48" s="153">
        <f>E48+F48*G48/100</f>
        <v>0</v>
      </c>
      <c r="BA48">
        <v>0</v>
      </c>
    </row>
    <row r="49" spans="1:53">
      <c r="A49" s="66" t="s">
        <v>349</v>
      </c>
      <c r="B49" s="57"/>
      <c r="C49" s="57"/>
      <c r="D49" s="148"/>
      <c r="E49" s="149"/>
      <c r="F49" s="150"/>
      <c r="G49" s="151">
        <f>CHOOSE(BA49+1,HSV+PSV,HSV+PSV+Mont,HSV+PSV+Dodavka+Mont,HSV,PSV,Mont,Dodavka,Mont+Dodavka,0)</f>
        <v>0</v>
      </c>
      <c r="H49" s="152"/>
      <c r="I49" s="153">
        <f>E49+F49*G49/100</f>
        <v>0</v>
      </c>
      <c r="BA49">
        <v>1</v>
      </c>
    </row>
    <row r="50" spans="1:53">
      <c r="A50" s="66" t="s">
        <v>350</v>
      </c>
      <c r="B50" s="57"/>
      <c r="C50" s="57"/>
      <c r="D50" s="148"/>
      <c r="E50" s="149"/>
      <c r="F50" s="150"/>
      <c r="G50" s="151">
        <f>CHOOSE(BA50+1,HSV+PSV,HSV+PSV+Mont,HSV+PSV+Dodavka+Mont,HSV,PSV,Mont,Dodavka,Mont+Dodavka,0)</f>
        <v>0</v>
      </c>
      <c r="H50" s="152"/>
      <c r="I50" s="153">
        <f>E50+F50*G50/100</f>
        <v>0</v>
      </c>
      <c r="BA50">
        <v>1</v>
      </c>
    </row>
    <row r="51" spans="1:53">
      <c r="A51" s="66" t="s">
        <v>351</v>
      </c>
      <c r="B51" s="57"/>
      <c r="C51" s="57"/>
      <c r="D51" s="148"/>
      <c r="E51" s="149"/>
      <c r="F51" s="150"/>
      <c r="G51" s="151">
        <f>CHOOSE(BA51+1,HSV+PSV,HSV+PSV+Mont,HSV+PSV+Dodavka+Mont,HSV,PSV,Mont,Dodavka,Mont+Dodavka,0)</f>
        <v>0</v>
      </c>
      <c r="H51" s="152"/>
      <c r="I51" s="153">
        <f>E51+F51*G51/100</f>
        <v>0</v>
      </c>
      <c r="BA51">
        <v>2</v>
      </c>
    </row>
    <row r="52" spans="1:53">
      <c r="A52" s="66" t="s">
        <v>352</v>
      </c>
      <c r="B52" s="57"/>
      <c r="C52" s="57"/>
      <c r="D52" s="148"/>
      <c r="E52" s="149"/>
      <c r="F52" s="150"/>
      <c r="G52" s="151">
        <f>CHOOSE(BA52+1,HSV+PSV,HSV+PSV+Mont,HSV+PSV+Dodavka+Mont,HSV,PSV,Mont,Dodavka,Mont+Dodavka,0)</f>
        <v>0</v>
      </c>
      <c r="H52" s="152"/>
      <c r="I52" s="153">
        <f>E52+F52*G52/100</f>
        <v>0</v>
      </c>
      <c r="BA52">
        <v>2</v>
      </c>
    </row>
    <row r="53" spans="1:53" ht="13.8" thickBot="1">
      <c r="A53" s="154"/>
      <c r="B53" s="155" t="s">
        <v>63</v>
      </c>
      <c r="C53" s="156"/>
      <c r="D53" s="157"/>
      <c r="E53" s="158"/>
      <c r="F53" s="159"/>
      <c r="G53" s="159"/>
      <c r="H53" s="160">
        <f>SUM(I45:I52)</f>
        <v>0</v>
      </c>
      <c r="I53" s="161"/>
    </row>
    <row r="55" spans="1:53">
      <c r="B55" s="140"/>
      <c r="F55" s="162"/>
      <c r="G55" s="163"/>
      <c r="H55" s="163"/>
      <c r="I55" s="164"/>
    </row>
    <row r="56" spans="1:53">
      <c r="F56" s="162"/>
      <c r="G56" s="163"/>
      <c r="H56" s="163"/>
      <c r="I56" s="164"/>
    </row>
    <row r="57" spans="1:53">
      <c r="F57" s="162"/>
      <c r="G57" s="163"/>
      <c r="H57" s="163"/>
      <c r="I57" s="164"/>
    </row>
    <row r="58" spans="1:53">
      <c r="F58" s="162"/>
      <c r="G58" s="163"/>
      <c r="H58" s="163"/>
      <c r="I58" s="164"/>
    </row>
    <row r="59" spans="1:53">
      <c r="F59" s="162"/>
      <c r="G59" s="163"/>
      <c r="H59" s="163"/>
      <c r="I59" s="164"/>
    </row>
    <row r="60" spans="1:53">
      <c r="F60" s="162"/>
      <c r="G60" s="163"/>
      <c r="H60" s="163"/>
      <c r="I60" s="164"/>
    </row>
    <row r="61" spans="1:53">
      <c r="F61" s="162"/>
      <c r="G61" s="163"/>
      <c r="H61" s="163"/>
      <c r="I61" s="164"/>
    </row>
    <row r="62" spans="1:53">
      <c r="F62" s="162"/>
      <c r="G62" s="163"/>
      <c r="H62" s="163"/>
      <c r="I62" s="164"/>
    </row>
    <row r="63" spans="1:53">
      <c r="F63" s="162"/>
      <c r="G63" s="163"/>
      <c r="H63" s="163"/>
      <c r="I63" s="164"/>
    </row>
    <row r="64" spans="1:53">
      <c r="F64" s="162"/>
      <c r="G64" s="163"/>
      <c r="H64" s="163"/>
      <c r="I64" s="164"/>
    </row>
    <row r="65" spans="6:9">
      <c r="F65" s="162"/>
      <c r="G65" s="163"/>
      <c r="H65" s="163"/>
      <c r="I65" s="164"/>
    </row>
    <row r="66" spans="6:9">
      <c r="F66" s="162"/>
      <c r="G66" s="163"/>
      <c r="H66" s="163"/>
      <c r="I66" s="164"/>
    </row>
    <row r="67" spans="6:9">
      <c r="F67" s="162"/>
      <c r="G67" s="163"/>
      <c r="H67" s="163"/>
      <c r="I67" s="164"/>
    </row>
    <row r="68" spans="6:9">
      <c r="F68" s="162"/>
      <c r="G68" s="163"/>
      <c r="H68" s="163"/>
      <c r="I68" s="164"/>
    </row>
    <row r="69" spans="6:9">
      <c r="F69" s="162"/>
      <c r="G69" s="163"/>
      <c r="H69" s="163"/>
      <c r="I69" s="164"/>
    </row>
    <row r="70" spans="6:9">
      <c r="F70" s="162"/>
      <c r="G70" s="163"/>
      <c r="H70" s="163"/>
      <c r="I70" s="164"/>
    </row>
    <row r="71" spans="6:9">
      <c r="F71" s="162"/>
      <c r="G71" s="163"/>
      <c r="H71" s="163"/>
      <c r="I71" s="164"/>
    </row>
    <row r="72" spans="6:9">
      <c r="F72" s="162"/>
      <c r="G72" s="163"/>
      <c r="H72" s="163"/>
      <c r="I72" s="164"/>
    </row>
    <row r="73" spans="6:9">
      <c r="F73" s="162"/>
      <c r="G73" s="163"/>
      <c r="H73" s="163"/>
      <c r="I73" s="164"/>
    </row>
    <row r="74" spans="6:9">
      <c r="F74" s="162"/>
      <c r="G74" s="163"/>
      <c r="H74" s="163"/>
      <c r="I74" s="164"/>
    </row>
    <row r="75" spans="6:9">
      <c r="F75" s="162"/>
      <c r="G75" s="163"/>
      <c r="H75" s="163"/>
      <c r="I75" s="164"/>
    </row>
    <row r="76" spans="6:9">
      <c r="F76" s="162"/>
      <c r="G76" s="163"/>
      <c r="H76" s="163"/>
      <c r="I76" s="164"/>
    </row>
    <row r="77" spans="6:9">
      <c r="F77" s="162"/>
      <c r="G77" s="163"/>
      <c r="H77" s="163"/>
      <c r="I77" s="164"/>
    </row>
    <row r="78" spans="6:9">
      <c r="F78" s="162"/>
      <c r="G78" s="163"/>
      <c r="H78" s="163"/>
      <c r="I78" s="164"/>
    </row>
    <row r="79" spans="6:9">
      <c r="F79" s="162"/>
      <c r="G79" s="163"/>
      <c r="H79" s="163"/>
      <c r="I79" s="164"/>
    </row>
    <row r="80" spans="6:9">
      <c r="F80" s="162"/>
      <c r="G80" s="163"/>
      <c r="H80" s="163"/>
      <c r="I80" s="164"/>
    </row>
    <row r="81" spans="6:9">
      <c r="F81" s="162"/>
      <c r="G81" s="163"/>
      <c r="H81" s="163"/>
      <c r="I81" s="164"/>
    </row>
    <row r="82" spans="6:9">
      <c r="F82" s="162"/>
      <c r="G82" s="163"/>
      <c r="H82" s="163"/>
      <c r="I82" s="164"/>
    </row>
    <row r="83" spans="6:9">
      <c r="F83" s="162"/>
      <c r="G83" s="163"/>
      <c r="H83" s="163"/>
      <c r="I83" s="164"/>
    </row>
    <row r="84" spans="6:9">
      <c r="F84" s="162"/>
      <c r="G84" s="163"/>
      <c r="H84" s="163"/>
      <c r="I84" s="164"/>
    </row>
    <row r="85" spans="6:9">
      <c r="F85" s="162"/>
      <c r="G85" s="163"/>
      <c r="H85" s="163"/>
      <c r="I85" s="164"/>
    </row>
    <row r="86" spans="6:9">
      <c r="F86" s="162"/>
      <c r="G86" s="163"/>
      <c r="H86" s="163"/>
      <c r="I86" s="164"/>
    </row>
    <row r="87" spans="6:9">
      <c r="F87" s="162"/>
      <c r="G87" s="163"/>
      <c r="H87" s="163"/>
      <c r="I87" s="164"/>
    </row>
    <row r="88" spans="6:9">
      <c r="F88" s="162"/>
      <c r="G88" s="163"/>
      <c r="H88" s="163"/>
      <c r="I88" s="164"/>
    </row>
    <row r="89" spans="6:9">
      <c r="F89" s="162"/>
      <c r="G89" s="163"/>
      <c r="H89" s="163"/>
      <c r="I89" s="164"/>
    </row>
    <row r="90" spans="6:9">
      <c r="F90" s="162"/>
      <c r="G90" s="163"/>
      <c r="H90" s="163"/>
      <c r="I90" s="164"/>
    </row>
    <row r="91" spans="6:9">
      <c r="F91" s="162"/>
      <c r="G91" s="163"/>
      <c r="H91" s="163"/>
      <c r="I91" s="164"/>
    </row>
    <row r="92" spans="6:9">
      <c r="F92" s="162"/>
      <c r="G92" s="163"/>
      <c r="H92" s="163"/>
      <c r="I92" s="164"/>
    </row>
    <row r="93" spans="6:9">
      <c r="F93" s="162"/>
      <c r="G93" s="163"/>
      <c r="H93" s="163"/>
      <c r="I93" s="164"/>
    </row>
    <row r="94" spans="6:9">
      <c r="F94" s="162"/>
      <c r="G94" s="163"/>
      <c r="H94" s="163"/>
      <c r="I94" s="164"/>
    </row>
    <row r="95" spans="6:9">
      <c r="F95" s="162"/>
      <c r="G95" s="163"/>
      <c r="H95" s="163"/>
      <c r="I95" s="164"/>
    </row>
    <row r="96" spans="6:9">
      <c r="F96" s="162"/>
      <c r="G96" s="163"/>
      <c r="H96" s="163"/>
      <c r="I96" s="164"/>
    </row>
    <row r="97" spans="6:9">
      <c r="F97" s="162"/>
      <c r="G97" s="163"/>
      <c r="H97" s="163"/>
      <c r="I97" s="164"/>
    </row>
    <row r="98" spans="6:9">
      <c r="F98" s="162"/>
      <c r="G98" s="163"/>
      <c r="H98" s="163"/>
      <c r="I98" s="164"/>
    </row>
    <row r="99" spans="6:9">
      <c r="F99" s="162"/>
      <c r="G99" s="163"/>
      <c r="H99" s="163"/>
      <c r="I99" s="164"/>
    </row>
    <row r="100" spans="6:9">
      <c r="F100" s="162"/>
      <c r="G100" s="163"/>
      <c r="H100" s="163"/>
      <c r="I100" s="164"/>
    </row>
    <row r="101" spans="6:9">
      <c r="F101" s="162"/>
      <c r="G101" s="163"/>
      <c r="H101" s="163"/>
      <c r="I101" s="164"/>
    </row>
    <row r="102" spans="6:9">
      <c r="F102" s="162"/>
      <c r="G102" s="163"/>
      <c r="H102" s="163"/>
      <c r="I102" s="164"/>
    </row>
    <row r="103" spans="6:9">
      <c r="F103" s="162"/>
      <c r="G103" s="163"/>
      <c r="H103" s="163"/>
      <c r="I103" s="164"/>
    </row>
    <row r="104" spans="6:9">
      <c r="F104" s="162"/>
      <c r="G104" s="163"/>
      <c r="H104" s="163"/>
      <c r="I104" s="164"/>
    </row>
  </sheetData>
  <mergeCells count="4">
    <mergeCell ref="A1:B1"/>
    <mergeCell ref="A2:B2"/>
    <mergeCell ref="G2:I2"/>
    <mergeCell ref="H53:I5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53"/>
  <sheetViews>
    <sheetView showGridLines="0" showZeros="0" zoomScaleNormal="100" workbookViewId="0">
      <selection activeCell="A180" sqref="A180:IV182"/>
    </sheetView>
  </sheetViews>
  <sheetFormatPr defaultColWidth="9.109375" defaultRowHeight="13.2"/>
  <cols>
    <col min="1" max="1" width="4.44140625" style="166" customWidth="1"/>
    <col min="2" max="2" width="11.5546875" style="166" customWidth="1"/>
    <col min="3" max="3" width="40.44140625" style="166" customWidth="1"/>
    <col min="4" max="4" width="5.5546875" style="166" customWidth="1"/>
    <col min="5" max="5" width="8.5546875" style="210" customWidth="1"/>
    <col min="6" max="6" width="9.88671875" style="166" customWidth="1"/>
    <col min="7" max="7" width="13.88671875" style="166" customWidth="1"/>
    <col min="8" max="11" width="9.109375" style="166"/>
    <col min="12" max="12" width="75.21875" style="166" customWidth="1"/>
    <col min="13" max="13" width="45.21875" style="166" customWidth="1"/>
    <col min="14" max="16384" width="9.109375" style="166"/>
  </cols>
  <sheetData>
    <row r="1" spans="1:104" ht="15.6">
      <c r="A1" s="165" t="s">
        <v>78</v>
      </c>
      <c r="B1" s="165"/>
      <c r="C1" s="165"/>
      <c r="D1" s="165"/>
      <c r="E1" s="165"/>
      <c r="F1" s="165"/>
      <c r="G1" s="165"/>
    </row>
    <row r="2" spans="1:104" ht="14.25" customHeight="1" thickBot="1">
      <c r="A2" s="167"/>
      <c r="B2" s="168"/>
      <c r="C2" s="169"/>
      <c r="D2" s="169"/>
      <c r="E2" s="170"/>
      <c r="F2" s="169"/>
      <c r="G2" s="169"/>
    </row>
    <row r="3" spans="1:104" ht="13.8" thickTop="1">
      <c r="A3" s="107" t="s">
        <v>48</v>
      </c>
      <c r="B3" s="108"/>
      <c r="C3" s="109" t="str">
        <f>CONCATENATE(cislostavby," ",nazevstavby)</f>
        <v xml:space="preserve"> Státní zdravotní ústav</v>
      </c>
      <c r="D3" s="110"/>
      <c r="E3" s="171" t="s">
        <v>64</v>
      </c>
      <c r="F3" s="172">
        <f>Rekapitulace!H1</f>
        <v>1</v>
      </c>
      <c r="G3" s="173"/>
    </row>
    <row r="4" spans="1:104" ht="13.8" thickBot="1">
      <c r="A4" s="174" t="s">
        <v>50</v>
      </c>
      <c r="B4" s="116"/>
      <c r="C4" s="117" t="str">
        <f>CONCATENATE(cisloobjektu," ",nazevobjektu)</f>
        <v>01 Rekonstrukce laboratoří</v>
      </c>
      <c r="D4" s="118"/>
      <c r="E4" s="175" t="str">
        <f>Rekapitulace!G2</f>
        <v>Stavební úpravy m.č.001,301</v>
      </c>
      <c r="F4" s="176"/>
      <c r="G4" s="177"/>
    </row>
    <row r="5" spans="1:104" ht="13.8" thickTop="1">
      <c r="A5" s="178"/>
      <c r="B5" s="167"/>
      <c r="C5" s="167"/>
      <c r="D5" s="167"/>
      <c r="E5" s="179"/>
      <c r="F5" s="167"/>
      <c r="G5" s="180"/>
    </row>
    <row r="6" spans="1:104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>
      <c r="A7" s="185" t="s">
        <v>72</v>
      </c>
      <c r="B7" s="186" t="s">
        <v>73</v>
      </c>
      <c r="C7" s="187" t="s">
        <v>74</v>
      </c>
      <c r="D7" s="188"/>
      <c r="E7" s="189"/>
      <c r="F7" s="189"/>
      <c r="G7" s="190"/>
      <c r="H7" s="191"/>
      <c r="I7" s="191"/>
      <c r="O7" s="192">
        <v>1</v>
      </c>
    </row>
    <row r="8" spans="1:104" ht="20.399999999999999">
      <c r="A8" s="193">
        <v>1</v>
      </c>
      <c r="B8" s="194" t="s">
        <v>83</v>
      </c>
      <c r="C8" s="195" t="s">
        <v>84</v>
      </c>
      <c r="D8" s="196" t="s">
        <v>85</v>
      </c>
      <c r="E8" s="197">
        <v>0.76500000000000001</v>
      </c>
      <c r="F8" s="197">
        <v>0</v>
      </c>
      <c r="G8" s="198">
        <f>E8*F8</f>
        <v>0</v>
      </c>
      <c r="O8" s="192">
        <v>2</v>
      </c>
      <c r="AA8" s="166">
        <v>2</v>
      </c>
      <c r="AB8" s="166">
        <v>1</v>
      </c>
      <c r="AC8" s="166">
        <v>1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2</v>
      </c>
      <c r="CB8" s="199">
        <v>1</v>
      </c>
      <c r="CZ8" s="166">
        <v>0</v>
      </c>
    </row>
    <row r="9" spans="1:104">
      <c r="A9" s="200"/>
      <c r="B9" s="201" t="s">
        <v>76</v>
      </c>
      <c r="C9" s="202" t="str">
        <f>CONCATENATE(B7," ",C7)</f>
        <v>1 Zemní práce</v>
      </c>
      <c r="D9" s="203"/>
      <c r="E9" s="204"/>
      <c r="F9" s="205"/>
      <c r="G9" s="206">
        <f>SUM(G7:G8)</f>
        <v>0</v>
      </c>
      <c r="O9" s="192">
        <v>4</v>
      </c>
      <c r="BA9" s="207">
        <f>SUM(BA7:BA8)</f>
        <v>0</v>
      </c>
      <c r="BB9" s="207">
        <f>SUM(BB7:BB8)</f>
        <v>0</v>
      </c>
      <c r="BC9" s="207">
        <f>SUM(BC7:BC8)</f>
        <v>0</v>
      </c>
      <c r="BD9" s="207">
        <f>SUM(BD7:BD8)</f>
        <v>0</v>
      </c>
      <c r="BE9" s="207">
        <f>SUM(BE7:BE8)</f>
        <v>0</v>
      </c>
    </row>
    <row r="10" spans="1:104">
      <c r="A10" s="185" t="s">
        <v>72</v>
      </c>
      <c r="B10" s="186" t="s">
        <v>86</v>
      </c>
      <c r="C10" s="187" t="s">
        <v>87</v>
      </c>
      <c r="D10" s="188"/>
      <c r="E10" s="189"/>
      <c r="F10" s="189"/>
      <c r="G10" s="190"/>
      <c r="H10" s="191"/>
      <c r="I10" s="191"/>
      <c r="O10" s="192">
        <v>1</v>
      </c>
    </row>
    <row r="11" spans="1:104" ht="20.399999999999999">
      <c r="A11" s="193">
        <v>2</v>
      </c>
      <c r="B11" s="194" t="s">
        <v>88</v>
      </c>
      <c r="C11" s="195" t="s">
        <v>89</v>
      </c>
      <c r="D11" s="196" t="s">
        <v>85</v>
      </c>
      <c r="E11" s="197">
        <v>0.76500000000000001</v>
      </c>
      <c r="F11" s="197">
        <v>0</v>
      </c>
      <c r="G11" s="198">
        <f>E11*F11</f>
        <v>0</v>
      </c>
      <c r="O11" s="192">
        <v>2</v>
      </c>
      <c r="AA11" s="166">
        <v>2</v>
      </c>
      <c r="AB11" s="166">
        <v>1</v>
      </c>
      <c r="AC11" s="166">
        <v>1</v>
      </c>
      <c r="AZ11" s="166">
        <v>1</v>
      </c>
      <c r="BA11" s="166">
        <f>IF(AZ11=1,G11,0)</f>
        <v>0</v>
      </c>
      <c r="BB11" s="166">
        <f>IF(AZ11=2,G11,0)</f>
        <v>0</v>
      </c>
      <c r="BC11" s="166">
        <f>IF(AZ11=3,G11,0)</f>
        <v>0</v>
      </c>
      <c r="BD11" s="166">
        <f>IF(AZ11=4,G11,0)</f>
        <v>0</v>
      </c>
      <c r="BE11" s="166">
        <f>IF(AZ11=5,G11,0)</f>
        <v>0</v>
      </c>
      <c r="CA11" s="199">
        <v>2</v>
      </c>
      <c r="CB11" s="199">
        <v>1</v>
      </c>
      <c r="CZ11" s="166">
        <v>3.4738899999999999</v>
      </c>
    </row>
    <row r="12" spans="1:104">
      <c r="A12" s="200"/>
      <c r="B12" s="201" t="s">
        <v>76</v>
      </c>
      <c r="C12" s="202" t="str">
        <f>CONCATENATE(B10," ",C10)</f>
        <v>2 Základy a zvláštní zakládání</v>
      </c>
      <c r="D12" s="203"/>
      <c r="E12" s="204"/>
      <c r="F12" s="205"/>
      <c r="G12" s="206">
        <f>SUM(G10:G11)</f>
        <v>0</v>
      </c>
      <c r="O12" s="192">
        <v>4</v>
      </c>
      <c r="BA12" s="207">
        <f>SUM(BA10:BA11)</f>
        <v>0</v>
      </c>
      <c r="BB12" s="207">
        <f>SUM(BB10:BB11)</f>
        <v>0</v>
      </c>
      <c r="BC12" s="207">
        <f>SUM(BC10:BC11)</f>
        <v>0</v>
      </c>
      <c r="BD12" s="207">
        <f>SUM(BD10:BD11)</f>
        <v>0</v>
      </c>
      <c r="BE12" s="207">
        <f>SUM(BE10:BE11)</f>
        <v>0</v>
      </c>
    </row>
    <row r="13" spans="1:104">
      <c r="A13" s="185" t="s">
        <v>72</v>
      </c>
      <c r="B13" s="186" t="s">
        <v>90</v>
      </c>
      <c r="C13" s="187" t="s">
        <v>91</v>
      </c>
      <c r="D13" s="188"/>
      <c r="E13" s="189"/>
      <c r="F13" s="189"/>
      <c r="G13" s="190"/>
      <c r="H13" s="191"/>
      <c r="I13" s="191"/>
      <c r="O13" s="192">
        <v>1</v>
      </c>
    </row>
    <row r="14" spans="1:104">
      <c r="A14" s="193">
        <v>3</v>
      </c>
      <c r="B14" s="194" t="s">
        <v>92</v>
      </c>
      <c r="C14" s="195" t="s">
        <v>93</v>
      </c>
      <c r="D14" s="196" t="s">
        <v>94</v>
      </c>
      <c r="E14" s="197">
        <v>0.39400000000000002</v>
      </c>
      <c r="F14" s="197">
        <v>0</v>
      </c>
      <c r="G14" s="198">
        <f>E14*F14</f>
        <v>0</v>
      </c>
      <c r="O14" s="192">
        <v>2</v>
      </c>
      <c r="AA14" s="166">
        <v>1</v>
      </c>
      <c r="AB14" s="166">
        <v>1</v>
      </c>
      <c r="AC14" s="166">
        <v>1</v>
      </c>
      <c r="AZ14" s="166">
        <v>1</v>
      </c>
      <c r="BA14" s="166">
        <f>IF(AZ14=1,G14,0)</f>
        <v>0</v>
      </c>
      <c r="BB14" s="166">
        <f>IF(AZ14=2,G14,0)</f>
        <v>0</v>
      </c>
      <c r="BC14" s="166">
        <f>IF(AZ14=3,G14,0)</f>
        <v>0</v>
      </c>
      <c r="BD14" s="166">
        <f>IF(AZ14=4,G14,0)</f>
        <v>0</v>
      </c>
      <c r="BE14" s="166">
        <f>IF(AZ14=5,G14,0)</f>
        <v>0</v>
      </c>
      <c r="CA14" s="199">
        <v>1</v>
      </c>
      <c r="CB14" s="199">
        <v>1</v>
      </c>
      <c r="CZ14" s="166">
        <v>0.16483</v>
      </c>
    </row>
    <row r="15" spans="1:104">
      <c r="A15" s="193">
        <v>4</v>
      </c>
      <c r="B15" s="194" t="s">
        <v>95</v>
      </c>
      <c r="C15" s="195" t="s">
        <v>96</v>
      </c>
      <c r="D15" s="196" t="s">
        <v>97</v>
      </c>
      <c r="E15" s="197">
        <v>95.4</v>
      </c>
      <c r="F15" s="197">
        <v>0</v>
      </c>
      <c r="G15" s="198">
        <f>E15*F15</f>
        <v>0</v>
      </c>
      <c r="O15" s="192">
        <v>2</v>
      </c>
      <c r="AA15" s="166">
        <v>1</v>
      </c>
      <c r="AB15" s="166">
        <v>1</v>
      </c>
      <c r="AC15" s="166">
        <v>1</v>
      </c>
      <c r="AZ15" s="166">
        <v>1</v>
      </c>
      <c r="BA15" s="166">
        <f>IF(AZ15=1,G15,0)</f>
        <v>0</v>
      </c>
      <c r="BB15" s="166">
        <f>IF(AZ15=2,G15,0)</f>
        <v>0</v>
      </c>
      <c r="BC15" s="166">
        <f>IF(AZ15=3,G15,0)</f>
        <v>0</v>
      </c>
      <c r="BD15" s="166">
        <f>IF(AZ15=4,G15,0)</f>
        <v>0</v>
      </c>
      <c r="BE15" s="166">
        <f>IF(AZ15=5,G15,0)</f>
        <v>0</v>
      </c>
      <c r="CA15" s="199">
        <v>1</v>
      </c>
      <c r="CB15" s="199">
        <v>1</v>
      </c>
      <c r="CZ15" s="166">
        <v>2.375E-2</v>
      </c>
    </row>
    <row r="16" spans="1:104">
      <c r="A16" s="193">
        <v>5</v>
      </c>
      <c r="B16" s="194" t="s">
        <v>98</v>
      </c>
      <c r="C16" s="195" t="s">
        <v>99</v>
      </c>
      <c r="D16" s="196" t="s">
        <v>97</v>
      </c>
      <c r="E16" s="197">
        <v>9.3219999999999992</v>
      </c>
      <c r="F16" s="197">
        <v>0</v>
      </c>
      <c r="G16" s="198">
        <f>E16*F16</f>
        <v>0</v>
      </c>
      <c r="O16" s="192">
        <v>2</v>
      </c>
      <c r="AA16" s="166">
        <v>1</v>
      </c>
      <c r="AB16" s="166">
        <v>1</v>
      </c>
      <c r="AC16" s="166">
        <v>1</v>
      </c>
      <c r="AZ16" s="166">
        <v>1</v>
      </c>
      <c r="BA16" s="166">
        <f>IF(AZ16=1,G16,0)</f>
        <v>0</v>
      </c>
      <c r="BB16" s="166">
        <f>IF(AZ16=2,G16,0)</f>
        <v>0</v>
      </c>
      <c r="BC16" s="166">
        <f>IF(AZ16=3,G16,0)</f>
        <v>0</v>
      </c>
      <c r="BD16" s="166">
        <f>IF(AZ16=4,G16,0)</f>
        <v>0</v>
      </c>
      <c r="BE16" s="166">
        <f>IF(AZ16=5,G16,0)</f>
        <v>0</v>
      </c>
      <c r="CA16" s="199">
        <v>1</v>
      </c>
      <c r="CB16" s="199">
        <v>1</v>
      </c>
      <c r="CZ16" s="166">
        <v>2.6179999999999998E-2</v>
      </c>
    </row>
    <row r="17" spans="1:104">
      <c r="A17" s="193">
        <v>6</v>
      </c>
      <c r="B17" s="194" t="s">
        <v>100</v>
      </c>
      <c r="C17" s="195" t="s">
        <v>101</v>
      </c>
      <c r="D17" s="196" t="s">
        <v>97</v>
      </c>
      <c r="E17" s="197">
        <v>19.2</v>
      </c>
      <c r="F17" s="197">
        <v>0</v>
      </c>
      <c r="G17" s="198">
        <f>E17*F17</f>
        <v>0</v>
      </c>
      <c r="O17" s="192">
        <v>2</v>
      </c>
      <c r="AA17" s="166">
        <v>1</v>
      </c>
      <c r="AB17" s="166">
        <v>1</v>
      </c>
      <c r="AC17" s="166">
        <v>1</v>
      </c>
      <c r="AZ17" s="166">
        <v>1</v>
      </c>
      <c r="BA17" s="166">
        <f>IF(AZ17=1,G17,0)</f>
        <v>0</v>
      </c>
      <c r="BB17" s="166">
        <f>IF(AZ17=2,G17,0)</f>
        <v>0</v>
      </c>
      <c r="BC17" s="166">
        <f>IF(AZ17=3,G17,0)</f>
        <v>0</v>
      </c>
      <c r="BD17" s="166">
        <f>IF(AZ17=4,G17,0)</f>
        <v>0</v>
      </c>
      <c r="BE17" s="166">
        <f>IF(AZ17=5,G17,0)</f>
        <v>0</v>
      </c>
      <c r="CA17" s="199">
        <v>1</v>
      </c>
      <c r="CB17" s="199">
        <v>1</v>
      </c>
      <c r="CZ17" s="166">
        <v>3.109E-2</v>
      </c>
    </row>
    <row r="18" spans="1:104">
      <c r="A18" s="193">
        <v>7</v>
      </c>
      <c r="B18" s="194" t="s">
        <v>102</v>
      </c>
      <c r="C18" s="195" t="s">
        <v>103</v>
      </c>
      <c r="D18" s="196" t="s">
        <v>97</v>
      </c>
      <c r="E18" s="197">
        <v>19.2</v>
      </c>
      <c r="F18" s="197">
        <v>0</v>
      </c>
      <c r="G18" s="198">
        <f>E18*F18</f>
        <v>0</v>
      </c>
      <c r="O18" s="192">
        <v>2</v>
      </c>
      <c r="AA18" s="166">
        <v>1</v>
      </c>
      <c r="AB18" s="166">
        <v>7</v>
      </c>
      <c r="AC18" s="166">
        <v>7</v>
      </c>
      <c r="AZ18" s="166">
        <v>1</v>
      </c>
      <c r="BA18" s="166">
        <f>IF(AZ18=1,G18,0)</f>
        <v>0</v>
      </c>
      <c r="BB18" s="166">
        <f>IF(AZ18=2,G18,0)</f>
        <v>0</v>
      </c>
      <c r="BC18" s="166">
        <f>IF(AZ18=3,G18,0)</f>
        <v>0</v>
      </c>
      <c r="BD18" s="166">
        <f>IF(AZ18=4,G18,0)</f>
        <v>0</v>
      </c>
      <c r="BE18" s="166">
        <f>IF(AZ18=5,G18,0)</f>
        <v>0</v>
      </c>
      <c r="CA18" s="199">
        <v>1</v>
      </c>
      <c r="CB18" s="199">
        <v>7</v>
      </c>
      <c r="CZ18" s="166">
        <v>1E-4</v>
      </c>
    </row>
    <row r="19" spans="1:104">
      <c r="A19" s="193">
        <v>8</v>
      </c>
      <c r="B19" s="194" t="s">
        <v>104</v>
      </c>
      <c r="C19" s="195" t="s">
        <v>105</v>
      </c>
      <c r="D19" s="196" t="s">
        <v>97</v>
      </c>
      <c r="E19" s="197">
        <v>19.2</v>
      </c>
      <c r="F19" s="197">
        <v>0</v>
      </c>
      <c r="G19" s="198">
        <f>E19*F19</f>
        <v>0</v>
      </c>
      <c r="O19" s="192">
        <v>2</v>
      </c>
      <c r="AA19" s="166">
        <v>1</v>
      </c>
      <c r="AB19" s="166">
        <v>7</v>
      </c>
      <c r="AC19" s="166">
        <v>7</v>
      </c>
      <c r="AZ19" s="166">
        <v>1</v>
      </c>
      <c r="BA19" s="166">
        <f>IF(AZ19=1,G19,0)</f>
        <v>0</v>
      </c>
      <c r="BB19" s="166">
        <f>IF(AZ19=2,G19,0)</f>
        <v>0</v>
      </c>
      <c r="BC19" s="166">
        <f>IF(AZ19=3,G19,0)</f>
        <v>0</v>
      </c>
      <c r="BD19" s="166">
        <f>IF(AZ19=4,G19,0)</f>
        <v>0</v>
      </c>
      <c r="BE19" s="166">
        <f>IF(AZ19=5,G19,0)</f>
        <v>0</v>
      </c>
      <c r="CA19" s="199">
        <v>1</v>
      </c>
      <c r="CB19" s="199">
        <v>7</v>
      </c>
      <c r="CZ19" s="166">
        <v>4.0000000000000003E-5</v>
      </c>
    </row>
    <row r="20" spans="1:104">
      <c r="A20" s="200"/>
      <c r="B20" s="201" t="s">
        <v>76</v>
      </c>
      <c r="C20" s="202" t="str">
        <f>CONCATENATE(B13," ",C13)</f>
        <v>3 Svislé a kompletní konstrukce</v>
      </c>
      <c r="D20" s="203"/>
      <c r="E20" s="204"/>
      <c r="F20" s="205"/>
      <c r="G20" s="206">
        <f>SUM(G13:G19)</f>
        <v>0</v>
      </c>
      <c r="O20" s="192">
        <v>4</v>
      </c>
      <c r="BA20" s="207">
        <f>SUM(BA13:BA19)</f>
        <v>0</v>
      </c>
      <c r="BB20" s="207">
        <f>SUM(BB13:BB19)</f>
        <v>0</v>
      </c>
      <c r="BC20" s="207">
        <f>SUM(BC13:BC19)</f>
        <v>0</v>
      </c>
      <c r="BD20" s="207">
        <f>SUM(BD13:BD19)</f>
        <v>0</v>
      </c>
      <c r="BE20" s="207">
        <f>SUM(BE13:BE19)</f>
        <v>0</v>
      </c>
    </row>
    <row r="21" spans="1:104">
      <c r="A21" s="185" t="s">
        <v>72</v>
      </c>
      <c r="B21" s="186" t="s">
        <v>106</v>
      </c>
      <c r="C21" s="187" t="s">
        <v>107</v>
      </c>
      <c r="D21" s="188"/>
      <c r="E21" s="189"/>
      <c r="F21" s="189"/>
      <c r="G21" s="190"/>
      <c r="H21" s="191"/>
      <c r="I21" s="191"/>
      <c r="O21" s="192">
        <v>1</v>
      </c>
    </row>
    <row r="22" spans="1:104">
      <c r="A22" s="193">
        <v>9</v>
      </c>
      <c r="B22" s="194" t="s">
        <v>108</v>
      </c>
      <c r="C22" s="195" t="s">
        <v>109</v>
      </c>
      <c r="D22" s="196" t="s">
        <v>97</v>
      </c>
      <c r="E22" s="197">
        <v>2</v>
      </c>
      <c r="F22" s="197">
        <v>0</v>
      </c>
      <c r="G22" s="198">
        <f>E22*F22</f>
        <v>0</v>
      </c>
      <c r="O22" s="192">
        <v>2</v>
      </c>
      <c r="AA22" s="166">
        <v>2</v>
      </c>
      <c r="AB22" s="166">
        <v>1</v>
      </c>
      <c r="AC22" s="166">
        <v>1</v>
      </c>
      <c r="AZ22" s="166">
        <v>1</v>
      </c>
      <c r="BA22" s="166">
        <f>IF(AZ22=1,G22,0)</f>
        <v>0</v>
      </c>
      <c r="BB22" s="166">
        <f>IF(AZ22=2,G22,0)</f>
        <v>0</v>
      </c>
      <c r="BC22" s="166">
        <f>IF(AZ22=3,G22,0)</f>
        <v>0</v>
      </c>
      <c r="BD22" s="166">
        <f>IF(AZ22=4,G22,0)</f>
        <v>0</v>
      </c>
      <c r="BE22" s="166">
        <f>IF(AZ22=5,G22,0)</f>
        <v>0</v>
      </c>
      <c r="CA22" s="199">
        <v>2</v>
      </c>
      <c r="CB22" s="199">
        <v>1</v>
      </c>
      <c r="CZ22" s="166">
        <v>0.49606</v>
      </c>
    </row>
    <row r="23" spans="1:104">
      <c r="A23" s="200"/>
      <c r="B23" s="201" t="s">
        <v>76</v>
      </c>
      <c r="C23" s="202" t="str">
        <f>CONCATENATE(B21," ",C21)</f>
        <v>5 Komunikace</v>
      </c>
      <c r="D23" s="203"/>
      <c r="E23" s="204"/>
      <c r="F23" s="205"/>
      <c r="G23" s="206">
        <f>SUM(G21:G22)</f>
        <v>0</v>
      </c>
      <c r="O23" s="192">
        <v>4</v>
      </c>
      <c r="BA23" s="207">
        <f>SUM(BA21:BA22)</f>
        <v>0</v>
      </c>
      <c r="BB23" s="207">
        <f>SUM(BB21:BB22)</f>
        <v>0</v>
      </c>
      <c r="BC23" s="207">
        <f>SUM(BC21:BC22)</f>
        <v>0</v>
      </c>
      <c r="BD23" s="207">
        <f>SUM(BD21:BD22)</f>
        <v>0</v>
      </c>
      <c r="BE23" s="207">
        <f>SUM(BE21:BE22)</f>
        <v>0</v>
      </c>
    </row>
    <row r="24" spans="1:104">
      <c r="A24" s="185" t="s">
        <v>72</v>
      </c>
      <c r="B24" s="186" t="s">
        <v>110</v>
      </c>
      <c r="C24" s="187" t="s">
        <v>111</v>
      </c>
      <c r="D24" s="188"/>
      <c r="E24" s="189"/>
      <c r="F24" s="189"/>
      <c r="G24" s="190"/>
      <c r="H24" s="191"/>
      <c r="I24" s="191"/>
      <c r="O24" s="192">
        <v>1</v>
      </c>
    </row>
    <row r="25" spans="1:104" ht="20.399999999999999">
      <c r="A25" s="193">
        <v>10</v>
      </c>
      <c r="B25" s="194" t="s">
        <v>112</v>
      </c>
      <c r="C25" s="195" t="s">
        <v>113</v>
      </c>
      <c r="D25" s="196" t="s">
        <v>97</v>
      </c>
      <c r="E25" s="197">
        <v>2.238</v>
      </c>
      <c r="F25" s="197">
        <v>0</v>
      </c>
      <c r="G25" s="198">
        <f>E25*F25</f>
        <v>0</v>
      </c>
      <c r="O25" s="192">
        <v>2</v>
      </c>
      <c r="AA25" s="166">
        <v>1</v>
      </c>
      <c r="AB25" s="166">
        <v>1</v>
      </c>
      <c r="AC25" s="166">
        <v>1</v>
      </c>
      <c r="AZ25" s="166">
        <v>1</v>
      </c>
      <c r="BA25" s="166">
        <f>IF(AZ25=1,G25,0)</f>
        <v>0</v>
      </c>
      <c r="BB25" s="166">
        <f>IF(AZ25=2,G25,0)</f>
        <v>0</v>
      </c>
      <c r="BC25" s="166">
        <f>IF(AZ25=3,G25,0)</f>
        <v>0</v>
      </c>
      <c r="BD25" s="166">
        <f>IF(AZ25=4,G25,0)</f>
        <v>0</v>
      </c>
      <c r="BE25" s="166">
        <f>IF(AZ25=5,G25,0)</f>
        <v>0</v>
      </c>
      <c r="CA25" s="199">
        <v>1</v>
      </c>
      <c r="CB25" s="199">
        <v>1</v>
      </c>
      <c r="CZ25" s="166">
        <v>3.3709999999999997E-2</v>
      </c>
    </row>
    <row r="26" spans="1:104">
      <c r="A26" s="193">
        <v>11</v>
      </c>
      <c r="B26" s="194" t="s">
        <v>114</v>
      </c>
      <c r="C26" s="195" t="s">
        <v>115</v>
      </c>
      <c r="D26" s="196" t="s">
        <v>116</v>
      </c>
      <c r="E26" s="197">
        <v>23.64</v>
      </c>
      <c r="F26" s="197">
        <v>0</v>
      </c>
      <c r="G26" s="198">
        <f>E26*F26</f>
        <v>0</v>
      </c>
      <c r="O26" s="192">
        <v>2</v>
      </c>
      <c r="AA26" s="166">
        <v>1</v>
      </c>
      <c r="AB26" s="166">
        <v>1</v>
      </c>
      <c r="AC26" s="166">
        <v>1</v>
      </c>
      <c r="AZ26" s="166">
        <v>1</v>
      </c>
      <c r="BA26" s="166">
        <f>IF(AZ26=1,G26,0)</f>
        <v>0</v>
      </c>
      <c r="BB26" s="166">
        <f>IF(AZ26=2,G26,0)</f>
        <v>0</v>
      </c>
      <c r="BC26" s="166">
        <f>IF(AZ26=3,G26,0)</f>
        <v>0</v>
      </c>
      <c r="BD26" s="166">
        <f>IF(AZ26=4,G26,0)</f>
        <v>0</v>
      </c>
      <c r="BE26" s="166">
        <f>IF(AZ26=5,G26,0)</f>
        <v>0</v>
      </c>
      <c r="CA26" s="199">
        <v>1</v>
      </c>
      <c r="CB26" s="199">
        <v>1</v>
      </c>
      <c r="CZ26" s="166">
        <v>1.5E-3</v>
      </c>
    </row>
    <row r="27" spans="1:104">
      <c r="A27" s="200"/>
      <c r="B27" s="201" t="s">
        <v>76</v>
      </c>
      <c r="C27" s="202" t="str">
        <f>CONCATENATE(B24," ",C24)</f>
        <v>61 Upravy povrchů vnitřní</v>
      </c>
      <c r="D27" s="203"/>
      <c r="E27" s="204"/>
      <c r="F27" s="205"/>
      <c r="G27" s="206">
        <f>SUM(G24:G26)</f>
        <v>0</v>
      </c>
      <c r="O27" s="192">
        <v>4</v>
      </c>
      <c r="BA27" s="207">
        <f>SUM(BA24:BA26)</f>
        <v>0</v>
      </c>
      <c r="BB27" s="207">
        <f>SUM(BB24:BB26)</f>
        <v>0</v>
      </c>
      <c r="BC27" s="207">
        <f>SUM(BC24:BC26)</f>
        <v>0</v>
      </c>
      <c r="BD27" s="207">
        <f>SUM(BD24:BD26)</f>
        <v>0</v>
      </c>
      <c r="BE27" s="207">
        <f>SUM(BE24:BE26)</f>
        <v>0</v>
      </c>
    </row>
    <row r="28" spans="1:104">
      <c r="A28" s="185" t="s">
        <v>72</v>
      </c>
      <c r="B28" s="186" t="s">
        <v>117</v>
      </c>
      <c r="C28" s="187" t="s">
        <v>118</v>
      </c>
      <c r="D28" s="188"/>
      <c r="E28" s="189"/>
      <c r="F28" s="189"/>
      <c r="G28" s="190"/>
      <c r="H28" s="191"/>
      <c r="I28" s="191"/>
      <c r="O28" s="192">
        <v>1</v>
      </c>
    </row>
    <row r="29" spans="1:104" ht="20.399999999999999">
      <c r="A29" s="193">
        <v>12</v>
      </c>
      <c r="B29" s="194" t="s">
        <v>119</v>
      </c>
      <c r="C29" s="195" t="s">
        <v>120</v>
      </c>
      <c r="D29" s="196" t="s">
        <v>121</v>
      </c>
      <c r="E29" s="197">
        <v>2</v>
      </c>
      <c r="F29" s="197">
        <v>0</v>
      </c>
      <c r="G29" s="198">
        <f>E29*F29</f>
        <v>0</v>
      </c>
      <c r="O29" s="192">
        <v>2</v>
      </c>
      <c r="AA29" s="166">
        <v>1</v>
      </c>
      <c r="AB29" s="166">
        <v>0</v>
      </c>
      <c r="AC29" s="166">
        <v>0</v>
      </c>
      <c r="AZ29" s="166">
        <v>1</v>
      </c>
      <c r="BA29" s="166">
        <f>IF(AZ29=1,G29,0)</f>
        <v>0</v>
      </c>
      <c r="BB29" s="166">
        <f>IF(AZ29=2,G29,0)</f>
        <v>0</v>
      </c>
      <c r="BC29" s="166">
        <f>IF(AZ29=3,G29,0)</f>
        <v>0</v>
      </c>
      <c r="BD29" s="166">
        <f>IF(AZ29=4,G29,0)</f>
        <v>0</v>
      </c>
      <c r="BE29" s="166">
        <f>IF(AZ29=5,G29,0)</f>
        <v>0</v>
      </c>
      <c r="CA29" s="199">
        <v>1</v>
      </c>
      <c r="CB29" s="199">
        <v>0</v>
      </c>
      <c r="CZ29" s="166">
        <v>6.7640000000000006E-2</v>
      </c>
    </row>
    <row r="30" spans="1:104">
      <c r="A30" s="200"/>
      <c r="B30" s="201" t="s">
        <v>76</v>
      </c>
      <c r="C30" s="202" t="str">
        <f>CONCATENATE(B28," ",C28)</f>
        <v>64 Výplně otvorů</v>
      </c>
      <c r="D30" s="203"/>
      <c r="E30" s="204"/>
      <c r="F30" s="205"/>
      <c r="G30" s="206">
        <f>SUM(G28:G29)</f>
        <v>0</v>
      </c>
      <c r="O30" s="192">
        <v>4</v>
      </c>
      <c r="BA30" s="207">
        <f>SUM(BA28:BA29)</f>
        <v>0</v>
      </c>
      <c r="BB30" s="207">
        <f>SUM(BB28:BB29)</f>
        <v>0</v>
      </c>
      <c r="BC30" s="207">
        <f>SUM(BC28:BC29)</f>
        <v>0</v>
      </c>
      <c r="BD30" s="207">
        <f>SUM(BD28:BD29)</f>
        <v>0</v>
      </c>
      <c r="BE30" s="207">
        <f>SUM(BE28:BE29)</f>
        <v>0</v>
      </c>
    </row>
    <row r="31" spans="1:104">
      <c r="A31" s="185" t="s">
        <v>72</v>
      </c>
      <c r="B31" s="186" t="s">
        <v>122</v>
      </c>
      <c r="C31" s="187" t="s">
        <v>123</v>
      </c>
      <c r="D31" s="188"/>
      <c r="E31" s="189"/>
      <c r="F31" s="189"/>
      <c r="G31" s="190"/>
      <c r="H31" s="191"/>
      <c r="I31" s="191"/>
      <c r="O31" s="192">
        <v>1</v>
      </c>
    </row>
    <row r="32" spans="1:104">
      <c r="A32" s="193">
        <v>13</v>
      </c>
      <c r="B32" s="194" t="s">
        <v>124</v>
      </c>
      <c r="C32" s="195" t="s">
        <v>125</v>
      </c>
      <c r="D32" s="196" t="s">
        <v>97</v>
      </c>
      <c r="E32" s="197">
        <v>34.1</v>
      </c>
      <c r="F32" s="197">
        <v>0</v>
      </c>
      <c r="G32" s="198">
        <f>E32*F32</f>
        <v>0</v>
      </c>
      <c r="O32" s="192">
        <v>2</v>
      </c>
      <c r="AA32" s="166">
        <v>1</v>
      </c>
      <c r="AB32" s="166">
        <v>1</v>
      </c>
      <c r="AC32" s="166">
        <v>1</v>
      </c>
      <c r="AZ32" s="166">
        <v>1</v>
      </c>
      <c r="BA32" s="166">
        <f>IF(AZ32=1,G32,0)</f>
        <v>0</v>
      </c>
      <c r="BB32" s="166">
        <f>IF(AZ32=2,G32,0)</f>
        <v>0</v>
      </c>
      <c r="BC32" s="166">
        <f>IF(AZ32=3,G32,0)</f>
        <v>0</v>
      </c>
      <c r="BD32" s="166">
        <f>IF(AZ32=4,G32,0)</f>
        <v>0</v>
      </c>
      <c r="BE32" s="166">
        <f>IF(AZ32=5,G32,0)</f>
        <v>0</v>
      </c>
      <c r="CA32" s="199">
        <v>1</v>
      </c>
      <c r="CB32" s="199">
        <v>1</v>
      </c>
      <c r="CZ32" s="166">
        <v>1.2099999999999999E-3</v>
      </c>
    </row>
    <row r="33" spans="1:104">
      <c r="A33" s="200"/>
      <c r="B33" s="201" t="s">
        <v>76</v>
      </c>
      <c r="C33" s="202" t="str">
        <f>CONCATENATE(B31," ",C31)</f>
        <v>94 Lešení a stavební výtahy</v>
      </c>
      <c r="D33" s="203"/>
      <c r="E33" s="204"/>
      <c r="F33" s="205"/>
      <c r="G33" s="206">
        <f>SUM(G31:G32)</f>
        <v>0</v>
      </c>
      <c r="O33" s="192">
        <v>4</v>
      </c>
      <c r="BA33" s="207">
        <f>SUM(BA31:BA32)</f>
        <v>0</v>
      </c>
      <c r="BB33" s="207">
        <f>SUM(BB31:BB32)</f>
        <v>0</v>
      </c>
      <c r="BC33" s="207">
        <f>SUM(BC31:BC32)</f>
        <v>0</v>
      </c>
      <c r="BD33" s="207">
        <f>SUM(BD31:BD32)</f>
        <v>0</v>
      </c>
      <c r="BE33" s="207">
        <f>SUM(BE31:BE32)</f>
        <v>0</v>
      </c>
    </row>
    <row r="34" spans="1:104">
      <c r="A34" s="185" t="s">
        <v>72</v>
      </c>
      <c r="B34" s="186" t="s">
        <v>126</v>
      </c>
      <c r="C34" s="187" t="s">
        <v>127</v>
      </c>
      <c r="D34" s="188"/>
      <c r="E34" s="189"/>
      <c r="F34" s="189"/>
      <c r="G34" s="190"/>
      <c r="H34" s="191"/>
      <c r="I34" s="191"/>
      <c r="O34" s="192">
        <v>1</v>
      </c>
    </row>
    <row r="35" spans="1:104">
      <c r="A35" s="193">
        <v>14</v>
      </c>
      <c r="B35" s="194" t="s">
        <v>128</v>
      </c>
      <c r="C35" s="195" t="s">
        <v>129</v>
      </c>
      <c r="D35" s="196" t="s">
        <v>97</v>
      </c>
      <c r="E35" s="197">
        <v>100</v>
      </c>
      <c r="F35" s="197">
        <v>0</v>
      </c>
      <c r="G35" s="198">
        <f>E35*F35</f>
        <v>0</v>
      </c>
      <c r="O35" s="192">
        <v>2</v>
      </c>
      <c r="AA35" s="166">
        <v>1</v>
      </c>
      <c r="AB35" s="166">
        <v>1</v>
      </c>
      <c r="AC35" s="166">
        <v>1</v>
      </c>
      <c r="AZ35" s="166">
        <v>1</v>
      </c>
      <c r="BA35" s="166">
        <f>IF(AZ35=1,G35,0)</f>
        <v>0</v>
      </c>
      <c r="BB35" s="166">
        <f>IF(AZ35=2,G35,0)</f>
        <v>0</v>
      </c>
      <c r="BC35" s="166">
        <f>IF(AZ35=3,G35,0)</f>
        <v>0</v>
      </c>
      <c r="BD35" s="166">
        <f>IF(AZ35=4,G35,0)</f>
        <v>0</v>
      </c>
      <c r="BE35" s="166">
        <f>IF(AZ35=5,G35,0)</f>
        <v>0</v>
      </c>
      <c r="CA35" s="199">
        <v>1</v>
      </c>
      <c r="CB35" s="199">
        <v>1</v>
      </c>
      <c r="CZ35" s="166">
        <v>4.0000000000000003E-5</v>
      </c>
    </row>
    <row r="36" spans="1:104">
      <c r="A36" s="200"/>
      <c r="B36" s="201" t="s">
        <v>76</v>
      </c>
      <c r="C36" s="202" t="str">
        <f>CONCATENATE(B34," ",C34)</f>
        <v>95 Dokončovací konstrukce na pozemních stavbách</v>
      </c>
      <c r="D36" s="203"/>
      <c r="E36" s="204"/>
      <c r="F36" s="205"/>
      <c r="G36" s="206">
        <f>SUM(G34:G35)</f>
        <v>0</v>
      </c>
      <c r="O36" s="192">
        <v>4</v>
      </c>
      <c r="BA36" s="207">
        <f>SUM(BA34:BA35)</f>
        <v>0</v>
      </c>
      <c r="BB36" s="207">
        <f>SUM(BB34:BB35)</f>
        <v>0</v>
      </c>
      <c r="BC36" s="207">
        <f>SUM(BC34:BC35)</f>
        <v>0</v>
      </c>
      <c r="BD36" s="207">
        <f>SUM(BD34:BD35)</f>
        <v>0</v>
      </c>
      <c r="BE36" s="207">
        <f>SUM(BE34:BE35)</f>
        <v>0</v>
      </c>
    </row>
    <row r="37" spans="1:104">
      <c r="A37" s="185" t="s">
        <v>72</v>
      </c>
      <c r="B37" s="186" t="s">
        <v>130</v>
      </c>
      <c r="C37" s="187" t="s">
        <v>131</v>
      </c>
      <c r="D37" s="188"/>
      <c r="E37" s="189"/>
      <c r="F37" s="189"/>
      <c r="G37" s="190"/>
      <c r="H37" s="191"/>
      <c r="I37" s="191"/>
      <c r="O37" s="192">
        <v>1</v>
      </c>
    </row>
    <row r="38" spans="1:104">
      <c r="A38" s="193">
        <v>15</v>
      </c>
      <c r="B38" s="194" t="s">
        <v>132</v>
      </c>
      <c r="C38" s="195" t="s">
        <v>133</v>
      </c>
      <c r="D38" s="196" t="s">
        <v>97</v>
      </c>
      <c r="E38" s="197">
        <v>14.9</v>
      </c>
      <c r="F38" s="197">
        <v>0</v>
      </c>
      <c r="G38" s="198">
        <f>E38*F38</f>
        <v>0</v>
      </c>
      <c r="O38" s="192">
        <v>2</v>
      </c>
      <c r="AA38" s="166">
        <v>1</v>
      </c>
      <c r="AB38" s="166">
        <v>0</v>
      </c>
      <c r="AC38" s="166">
        <v>0</v>
      </c>
      <c r="AZ38" s="166">
        <v>1</v>
      </c>
      <c r="BA38" s="166">
        <f>IF(AZ38=1,G38,0)</f>
        <v>0</v>
      </c>
      <c r="BB38" s="166">
        <f>IF(AZ38=2,G38,0)</f>
        <v>0</v>
      </c>
      <c r="BC38" s="166">
        <f>IF(AZ38=3,G38,0)</f>
        <v>0</v>
      </c>
      <c r="BD38" s="166">
        <f>IF(AZ38=4,G38,0)</f>
        <v>0</v>
      </c>
      <c r="BE38" s="166">
        <f>IF(AZ38=5,G38,0)</f>
        <v>0</v>
      </c>
      <c r="CA38" s="199">
        <v>1</v>
      </c>
      <c r="CB38" s="199">
        <v>0</v>
      </c>
      <c r="CZ38" s="166">
        <v>0</v>
      </c>
    </row>
    <row r="39" spans="1:104">
      <c r="A39" s="193">
        <v>16</v>
      </c>
      <c r="B39" s="194" t="s">
        <v>134</v>
      </c>
      <c r="C39" s="195" t="s">
        <v>135</v>
      </c>
      <c r="D39" s="196" t="s">
        <v>97</v>
      </c>
      <c r="E39" s="197">
        <v>0.4</v>
      </c>
      <c r="F39" s="197">
        <v>0</v>
      </c>
      <c r="G39" s="198">
        <f>E39*F39</f>
        <v>0</v>
      </c>
      <c r="O39" s="192">
        <v>2</v>
      </c>
      <c r="AA39" s="166">
        <v>1</v>
      </c>
      <c r="AB39" s="166">
        <v>1</v>
      </c>
      <c r="AC39" s="166">
        <v>1</v>
      </c>
      <c r="AZ39" s="166">
        <v>1</v>
      </c>
      <c r="BA39" s="166">
        <f>IF(AZ39=1,G39,0)</f>
        <v>0</v>
      </c>
      <c r="BB39" s="166">
        <f>IF(AZ39=2,G39,0)</f>
        <v>0</v>
      </c>
      <c r="BC39" s="166">
        <f>IF(AZ39=3,G39,0)</f>
        <v>0</v>
      </c>
      <c r="BD39" s="166">
        <f>IF(AZ39=4,G39,0)</f>
        <v>0</v>
      </c>
      <c r="BE39" s="166">
        <f>IF(AZ39=5,G39,0)</f>
        <v>0</v>
      </c>
      <c r="CA39" s="199">
        <v>1</v>
      </c>
      <c r="CB39" s="199">
        <v>1</v>
      </c>
      <c r="CZ39" s="166">
        <v>3.4000000000000002E-4</v>
      </c>
    </row>
    <row r="40" spans="1:104">
      <c r="A40" s="193">
        <v>17</v>
      </c>
      <c r="B40" s="194" t="s">
        <v>136</v>
      </c>
      <c r="C40" s="195" t="s">
        <v>137</v>
      </c>
      <c r="D40" s="196" t="s">
        <v>97</v>
      </c>
      <c r="E40" s="197">
        <v>1.6745000000000001</v>
      </c>
      <c r="F40" s="197">
        <v>0</v>
      </c>
      <c r="G40" s="198">
        <f>E40*F40</f>
        <v>0</v>
      </c>
      <c r="O40" s="192">
        <v>2</v>
      </c>
      <c r="AA40" s="166">
        <v>1</v>
      </c>
      <c r="AB40" s="166">
        <v>1</v>
      </c>
      <c r="AC40" s="166">
        <v>1</v>
      </c>
      <c r="AZ40" s="166">
        <v>1</v>
      </c>
      <c r="BA40" s="166">
        <f>IF(AZ40=1,G40,0)</f>
        <v>0</v>
      </c>
      <c r="BB40" s="166">
        <f>IF(AZ40=2,G40,0)</f>
        <v>0</v>
      </c>
      <c r="BC40" s="166">
        <f>IF(AZ40=3,G40,0)</f>
        <v>0</v>
      </c>
      <c r="BD40" s="166">
        <f>IF(AZ40=4,G40,0)</f>
        <v>0</v>
      </c>
      <c r="BE40" s="166">
        <f>IF(AZ40=5,G40,0)</f>
        <v>0</v>
      </c>
      <c r="CA40" s="199">
        <v>1</v>
      </c>
      <c r="CB40" s="199">
        <v>1</v>
      </c>
      <c r="CZ40" s="166">
        <v>3.4000000000000002E-4</v>
      </c>
    </row>
    <row r="41" spans="1:104">
      <c r="A41" s="193">
        <v>18</v>
      </c>
      <c r="B41" s="194" t="s">
        <v>138</v>
      </c>
      <c r="C41" s="195" t="s">
        <v>139</v>
      </c>
      <c r="D41" s="196" t="s">
        <v>121</v>
      </c>
      <c r="E41" s="197">
        <v>1</v>
      </c>
      <c r="F41" s="197">
        <v>0</v>
      </c>
      <c r="G41" s="198">
        <f>E41*F41</f>
        <v>0</v>
      </c>
      <c r="O41" s="192">
        <v>2</v>
      </c>
      <c r="AA41" s="166">
        <v>1</v>
      </c>
      <c r="AB41" s="166">
        <v>1</v>
      </c>
      <c r="AC41" s="166">
        <v>1</v>
      </c>
      <c r="AZ41" s="166">
        <v>1</v>
      </c>
      <c r="BA41" s="166">
        <f>IF(AZ41=1,G41,0)</f>
        <v>0</v>
      </c>
      <c r="BB41" s="166">
        <f>IF(AZ41=2,G41,0)</f>
        <v>0</v>
      </c>
      <c r="BC41" s="166">
        <f>IF(AZ41=3,G41,0)</f>
        <v>0</v>
      </c>
      <c r="BD41" s="166">
        <f>IF(AZ41=4,G41,0)</f>
        <v>0</v>
      </c>
      <c r="BE41" s="166">
        <f>IF(AZ41=5,G41,0)</f>
        <v>0</v>
      </c>
      <c r="CA41" s="199">
        <v>1</v>
      </c>
      <c r="CB41" s="199">
        <v>1</v>
      </c>
      <c r="CZ41" s="166">
        <v>0</v>
      </c>
    </row>
    <row r="42" spans="1:104">
      <c r="A42" s="193">
        <v>19</v>
      </c>
      <c r="B42" s="194" t="s">
        <v>140</v>
      </c>
      <c r="C42" s="195" t="s">
        <v>141</v>
      </c>
      <c r="D42" s="196" t="s">
        <v>97</v>
      </c>
      <c r="E42" s="197">
        <v>2.16</v>
      </c>
      <c r="F42" s="197">
        <v>0</v>
      </c>
      <c r="G42" s="198">
        <f>E42*F42</f>
        <v>0</v>
      </c>
      <c r="O42" s="192">
        <v>2</v>
      </c>
      <c r="AA42" s="166">
        <v>1</v>
      </c>
      <c r="AB42" s="166">
        <v>1</v>
      </c>
      <c r="AC42" s="166">
        <v>1</v>
      </c>
      <c r="AZ42" s="166">
        <v>1</v>
      </c>
      <c r="BA42" s="166">
        <f>IF(AZ42=1,G42,0)</f>
        <v>0</v>
      </c>
      <c r="BB42" s="166">
        <f>IF(AZ42=2,G42,0)</f>
        <v>0</v>
      </c>
      <c r="BC42" s="166">
        <f>IF(AZ42=3,G42,0)</f>
        <v>0</v>
      </c>
      <c r="BD42" s="166">
        <f>IF(AZ42=4,G42,0)</f>
        <v>0</v>
      </c>
      <c r="BE42" s="166">
        <f>IF(AZ42=5,G42,0)</f>
        <v>0</v>
      </c>
      <c r="CA42" s="199">
        <v>1</v>
      </c>
      <c r="CB42" s="199">
        <v>1</v>
      </c>
      <c r="CZ42" s="166">
        <v>1E-3</v>
      </c>
    </row>
    <row r="43" spans="1:104">
      <c r="A43" s="193">
        <v>20</v>
      </c>
      <c r="B43" s="194" t="s">
        <v>142</v>
      </c>
      <c r="C43" s="195" t="s">
        <v>143</v>
      </c>
      <c r="D43" s="196" t="s">
        <v>97</v>
      </c>
      <c r="E43" s="197">
        <v>2</v>
      </c>
      <c r="F43" s="197">
        <v>0</v>
      </c>
      <c r="G43" s="198">
        <f>E43*F43</f>
        <v>0</v>
      </c>
      <c r="O43" s="192">
        <v>2</v>
      </c>
      <c r="AA43" s="166">
        <v>1</v>
      </c>
      <c r="AB43" s="166">
        <v>1</v>
      </c>
      <c r="AC43" s="166">
        <v>1</v>
      </c>
      <c r="AZ43" s="166">
        <v>1</v>
      </c>
      <c r="BA43" s="166">
        <f>IF(AZ43=1,G43,0)</f>
        <v>0</v>
      </c>
      <c r="BB43" s="166">
        <f>IF(AZ43=2,G43,0)</f>
        <v>0</v>
      </c>
      <c r="BC43" s="166">
        <f>IF(AZ43=3,G43,0)</f>
        <v>0</v>
      </c>
      <c r="BD43" s="166">
        <f>IF(AZ43=4,G43,0)</f>
        <v>0</v>
      </c>
      <c r="BE43" s="166">
        <f>IF(AZ43=5,G43,0)</f>
        <v>0</v>
      </c>
      <c r="CA43" s="199">
        <v>1</v>
      </c>
      <c r="CB43" s="199">
        <v>1</v>
      </c>
      <c r="CZ43" s="166">
        <v>1.17E-3</v>
      </c>
    </row>
    <row r="44" spans="1:104">
      <c r="A44" s="200"/>
      <c r="B44" s="201" t="s">
        <v>76</v>
      </c>
      <c r="C44" s="202" t="str">
        <f>CONCATENATE(B37," ",C37)</f>
        <v>96 Bourání konstrukcí</v>
      </c>
      <c r="D44" s="203"/>
      <c r="E44" s="204"/>
      <c r="F44" s="205"/>
      <c r="G44" s="206">
        <f>SUM(G37:G43)</f>
        <v>0</v>
      </c>
      <c r="O44" s="192">
        <v>4</v>
      </c>
      <c r="BA44" s="207">
        <f>SUM(BA37:BA43)</f>
        <v>0</v>
      </c>
      <c r="BB44" s="207">
        <f>SUM(BB37:BB43)</f>
        <v>0</v>
      </c>
      <c r="BC44" s="207">
        <f>SUM(BC37:BC43)</f>
        <v>0</v>
      </c>
      <c r="BD44" s="207">
        <f>SUM(BD37:BD43)</f>
        <v>0</v>
      </c>
      <c r="BE44" s="207">
        <f>SUM(BE37:BE43)</f>
        <v>0</v>
      </c>
    </row>
    <row r="45" spans="1:104">
      <c r="A45" s="185" t="s">
        <v>72</v>
      </c>
      <c r="B45" s="186" t="s">
        <v>144</v>
      </c>
      <c r="C45" s="187" t="s">
        <v>145</v>
      </c>
      <c r="D45" s="188"/>
      <c r="E45" s="189"/>
      <c r="F45" s="189"/>
      <c r="G45" s="190"/>
      <c r="H45" s="191"/>
      <c r="I45" s="191"/>
      <c r="O45" s="192">
        <v>1</v>
      </c>
    </row>
    <row r="46" spans="1:104" ht="20.399999999999999">
      <c r="A46" s="193">
        <v>21</v>
      </c>
      <c r="B46" s="194" t="s">
        <v>146</v>
      </c>
      <c r="C46" s="195" t="s">
        <v>147</v>
      </c>
      <c r="D46" s="196" t="s">
        <v>121</v>
      </c>
      <c r="E46" s="197">
        <v>3</v>
      </c>
      <c r="F46" s="197">
        <v>0</v>
      </c>
      <c r="G46" s="198">
        <f>E46*F46</f>
        <v>0</v>
      </c>
      <c r="O46" s="192">
        <v>2</v>
      </c>
      <c r="AA46" s="166">
        <v>1</v>
      </c>
      <c r="AB46" s="166">
        <v>1</v>
      </c>
      <c r="AC46" s="166">
        <v>1</v>
      </c>
      <c r="AZ46" s="166">
        <v>1</v>
      </c>
      <c r="BA46" s="166">
        <f>IF(AZ46=1,G46,0)</f>
        <v>0</v>
      </c>
      <c r="BB46" s="166">
        <f>IF(AZ46=2,G46,0)</f>
        <v>0</v>
      </c>
      <c r="BC46" s="166">
        <f>IF(AZ46=3,G46,0)</f>
        <v>0</v>
      </c>
      <c r="BD46" s="166">
        <f>IF(AZ46=4,G46,0)</f>
        <v>0</v>
      </c>
      <c r="BE46" s="166">
        <f>IF(AZ46=5,G46,0)</f>
        <v>0</v>
      </c>
      <c r="CA46" s="199">
        <v>1</v>
      </c>
      <c r="CB46" s="199">
        <v>1</v>
      </c>
      <c r="CZ46" s="166">
        <v>0</v>
      </c>
    </row>
    <row r="47" spans="1:104">
      <c r="A47" s="193">
        <v>22</v>
      </c>
      <c r="B47" s="194" t="s">
        <v>148</v>
      </c>
      <c r="C47" s="195" t="s">
        <v>149</v>
      </c>
      <c r="D47" s="196" t="s">
        <v>97</v>
      </c>
      <c r="E47" s="197">
        <v>54.72</v>
      </c>
      <c r="F47" s="197">
        <v>0</v>
      </c>
      <c r="G47" s="198">
        <f>E47*F47</f>
        <v>0</v>
      </c>
      <c r="O47" s="192">
        <v>2</v>
      </c>
      <c r="AA47" s="166">
        <v>1</v>
      </c>
      <c r="AB47" s="166">
        <v>1</v>
      </c>
      <c r="AC47" s="166">
        <v>1</v>
      </c>
      <c r="AZ47" s="166">
        <v>1</v>
      </c>
      <c r="BA47" s="166">
        <f>IF(AZ47=1,G47,0)</f>
        <v>0</v>
      </c>
      <c r="BB47" s="166">
        <f>IF(AZ47=2,G47,0)</f>
        <v>0</v>
      </c>
      <c r="BC47" s="166">
        <f>IF(AZ47=3,G47,0)</f>
        <v>0</v>
      </c>
      <c r="BD47" s="166">
        <f>IF(AZ47=4,G47,0)</f>
        <v>0</v>
      </c>
      <c r="BE47" s="166">
        <f>IF(AZ47=5,G47,0)</f>
        <v>0</v>
      </c>
      <c r="CA47" s="199">
        <v>1</v>
      </c>
      <c r="CB47" s="199">
        <v>1</v>
      </c>
      <c r="CZ47" s="166">
        <v>0</v>
      </c>
    </row>
    <row r="48" spans="1:104">
      <c r="A48" s="193">
        <v>23</v>
      </c>
      <c r="B48" s="194" t="s">
        <v>150</v>
      </c>
      <c r="C48" s="195" t="s">
        <v>151</v>
      </c>
      <c r="D48" s="196" t="s">
        <v>97</v>
      </c>
      <c r="E48" s="197">
        <v>3.8</v>
      </c>
      <c r="F48" s="197">
        <v>0</v>
      </c>
      <c r="G48" s="198">
        <f>E48*F48</f>
        <v>0</v>
      </c>
      <c r="O48" s="192">
        <v>2</v>
      </c>
      <c r="AA48" s="166">
        <v>1</v>
      </c>
      <c r="AB48" s="166">
        <v>1</v>
      </c>
      <c r="AC48" s="166">
        <v>1</v>
      </c>
      <c r="AZ48" s="166">
        <v>1</v>
      </c>
      <c r="BA48" s="166">
        <f>IF(AZ48=1,G48,0)</f>
        <v>0</v>
      </c>
      <c r="BB48" s="166">
        <f>IF(AZ48=2,G48,0)</f>
        <v>0</v>
      </c>
      <c r="BC48" s="166">
        <f>IF(AZ48=3,G48,0)</f>
        <v>0</v>
      </c>
      <c r="BD48" s="166">
        <f>IF(AZ48=4,G48,0)</f>
        <v>0</v>
      </c>
      <c r="BE48" s="166">
        <f>IF(AZ48=5,G48,0)</f>
        <v>0</v>
      </c>
      <c r="CA48" s="199">
        <v>1</v>
      </c>
      <c r="CB48" s="199">
        <v>1</v>
      </c>
      <c r="CZ48" s="166">
        <v>0</v>
      </c>
    </row>
    <row r="49" spans="1:104">
      <c r="A49" s="193">
        <v>24</v>
      </c>
      <c r="B49" s="194" t="s">
        <v>150</v>
      </c>
      <c r="C49" s="195" t="s">
        <v>151</v>
      </c>
      <c r="D49" s="196" t="s">
        <v>97</v>
      </c>
      <c r="E49" s="197">
        <v>25.8</v>
      </c>
      <c r="F49" s="197">
        <v>0</v>
      </c>
      <c r="G49" s="198">
        <f>E49*F49</f>
        <v>0</v>
      </c>
      <c r="O49" s="192">
        <v>2</v>
      </c>
      <c r="AA49" s="166">
        <v>1</v>
      </c>
      <c r="AB49" s="166">
        <v>1</v>
      </c>
      <c r="AC49" s="166">
        <v>1</v>
      </c>
      <c r="AZ49" s="166">
        <v>1</v>
      </c>
      <c r="BA49" s="166">
        <f>IF(AZ49=1,G49,0)</f>
        <v>0</v>
      </c>
      <c r="BB49" s="166">
        <f>IF(AZ49=2,G49,0)</f>
        <v>0</v>
      </c>
      <c r="BC49" s="166">
        <f>IF(AZ49=3,G49,0)</f>
        <v>0</v>
      </c>
      <c r="BD49" s="166">
        <f>IF(AZ49=4,G49,0)</f>
        <v>0</v>
      </c>
      <c r="BE49" s="166">
        <f>IF(AZ49=5,G49,0)</f>
        <v>0</v>
      </c>
      <c r="CA49" s="199">
        <v>1</v>
      </c>
      <c r="CB49" s="199">
        <v>1</v>
      </c>
      <c r="CZ49" s="166">
        <v>0</v>
      </c>
    </row>
    <row r="50" spans="1:104">
      <c r="A50" s="200"/>
      <c r="B50" s="201" t="s">
        <v>76</v>
      </c>
      <c r="C50" s="202" t="str">
        <f>CONCATENATE(B45," ",C45)</f>
        <v>97 Prorážení otvorů</v>
      </c>
      <c r="D50" s="203"/>
      <c r="E50" s="204"/>
      <c r="F50" s="205"/>
      <c r="G50" s="206">
        <f>SUM(G45:G49)</f>
        <v>0</v>
      </c>
      <c r="O50" s="192">
        <v>4</v>
      </c>
      <c r="BA50" s="207">
        <f>SUM(BA45:BA49)</f>
        <v>0</v>
      </c>
      <c r="BB50" s="207">
        <f>SUM(BB45:BB49)</f>
        <v>0</v>
      </c>
      <c r="BC50" s="207">
        <f>SUM(BC45:BC49)</f>
        <v>0</v>
      </c>
      <c r="BD50" s="207">
        <f>SUM(BD45:BD49)</f>
        <v>0</v>
      </c>
      <c r="BE50" s="207">
        <f>SUM(BE45:BE49)</f>
        <v>0</v>
      </c>
    </row>
    <row r="51" spans="1:104">
      <c r="A51" s="185" t="s">
        <v>72</v>
      </c>
      <c r="B51" s="186" t="s">
        <v>152</v>
      </c>
      <c r="C51" s="187" t="s">
        <v>153</v>
      </c>
      <c r="D51" s="188"/>
      <c r="E51" s="189"/>
      <c r="F51" s="189"/>
      <c r="G51" s="190"/>
      <c r="H51" s="191"/>
      <c r="I51" s="191"/>
      <c r="O51" s="192">
        <v>1</v>
      </c>
    </row>
    <row r="52" spans="1:104">
      <c r="A52" s="193">
        <v>25</v>
      </c>
      <c r="B52" s="194" t="s">
        <v>154</v>
      </c>
      <c r="C52" s="195" t="s">
        <v>155</v>
      </c>
      <c r="D52" s="196" t="s">
        <v>156</v>
      </c>
      <c r="E52" s="197">
        <v>3.4710082899999999</v>
      </c>
      <c r="F52" s="197">
        <v>0</v>
      </c>
      <c r="G52" s="198">
        <f>E52*F52</f>
        <v>0</v>
      </c>
      <c r="O52" s="192">
        <v>2</v>
      </c>
      <c r="AA52" s="166">
        <v>7</v>
      </c>
      <c r="AB52" s="166">
        <v>1</v>
      </c>
      <c r="AC52" s="166">
        <v>2</v>
      </c>
      <c r="AZ52" s="166">
        <v>1</v>
      </c>
      <c r="BA52" s="166">
        <f>IF(AZ52=1,G52,0)</f>
        <v>0</v>
      </c>
      <c r="BB52" s="166">
        <f>IF(AZ52=2,G52,0)</f>
        <v>0</v>
      </c>
      <c r="BC52" s="166">
        <f>IF(AZ52=3,G52,0)</f>
        <v>0</v>
      </c>
      <c r="BD52" s="166">
        <f>IF(AZ52=4,G52,0)</f>
        <v>0</v>
      </c>
      <c r="BE52" s="166">
        <f>IF(AZ52=5,G52,0)</f>
        <v>0</v>
      </c>
      <c r="CA52" s="199">
        <v>7</v>
      </c>
      <c r="CB52" s="199">
        <v>1</v>
      </c>
      <c r="CZ52" s="166">
        <v>0</v>
      </c>
    </row>
    <row r="53" spans="1:104">
      <c r="A53" s="200"/>
      <c r="B53" s="201" t="s">
        <v>76</v>
      </c>
      <c r="C53" s="202" t="str">
        <f>CONCATENATE(B51," ",C51)</f>
        <v>99 Staveništní přesun hmot</v>
      </c>
      <c r="D53" s="203"/>
      <c r="E53" s="204"/>
      <c r="F53" s="205"/>
      <c r="G53" s="206">
        <f>SUM(G51:G52)</f>
        <v>0</v>
      </c>
      <c r="O53" s="192">
        <v>4</v>
      </c>
      <c r="BA53" s="207">
        <f>SUM(BA51:BA52)</f>
        <v>0</v>
      </c>
      <c r="BB53" s="207">
        <f>SUM(BB51:BB52)</f>
        <v>0</v>
      </c>
      <c r="BC53" s="207">
        <f>SUM(BC51:BC52)</f>
        <v>0</v>
      </c>
      <c r="BD53" s="207">
        <f>SUM(BD51:BD52)</f>
        <v>0</v>
      </c>
      <c r="BE53" s="207">
        <f>SUM(BE51:BE52)</f>
        <v>0</v>
      </c>
    </row>
    <row r="54" spans="1:104">
      <c r="A54" s="185" t="s">
        <v>72</v>
      </c>
      <c r="B54" s="186" t="s">
        <v>157</v>
      </c>
      <c r="C54" s="187" t="s">
        <v>158</v>
      </c>
      <c r="D54" s="188"/>
      <c r="E54" s="189"/>
      <c r="F54" s="189"/>
      <c r="G54" s="190"/>
      <c r="H54" s="191"/>
      <c r="I54" s="191"/>
      <c r="O54" s="192">
        <v>1</v>
      </c>
    </row>
    <row r="55" spans="1:104">
      <c r="A55" s="193">
        <v>26</v>
      </c>
      <c r="B55" s="194" t="s">
        <v>80</v>
      </c>
      <c r="C55" s="195" t="s">
        <v>159</v>
      </c>
      <c r="D55" s="196" t="s">
        <v>160</v>
      </c>
      <c r="E55" s="197">
        <v>1</v>
      </c>
      <c r="F55" s="197">
        <v>0</v>
      </c>
      <c r="G55" s="198">
        <f>E55*F55</f>
        <v>0</v>
      </c>
      <c r="O55" s="192">
        <v>2</v>
      </c>
      <c r="AA55" s="166">
        <v>12</v>
      </c>
      <c r="AB55" s="166">
        <v>0</v>
      </c>
      <c r="AC55" s="166">
        <v>9</v>
      </c>
      <c r="AZ55" s="166">
        <v>1</v>
      </c>
      <c r="BA55" s="166">
        <f>IF(AZ55=1,G55,0)</f>
        <v>0</v>
      </c>
      <c r="BB55" s="166">
        <f>IF(AZ55=2,G55,0)</f>
        <v>0</v>
      </c>
      <c r="BC55" s="166">
        <f>IF(AZ55=3,G55,0)</f>
        <v>0</v>
      </c>
      <c r="BD55" s="166">
        <f>IF(AZ55=4,G55,0)</f>
        <v>0</v>
      </c>
      <c r="BE55" s="166">
        <f>IF(AZ55=5,G55,0)</f>
        <v>0</v>
      </c>
      <c r="CA55" s="199">
        <v>12</v>
      </c>
      <c r="CB55" s="199">
        <v>0</v>
      </c>
      <c r="CZ55" s="166">
        <v>0</v>
      </c>
    </row>
    <row r="56" spans="1:104">
      <c r="A56" s="200"/>
      <c r="B56" s="201" t="s">
        <v>76</v>
      </c>
      <c r="C56" s="202" t="str">
        <f>CONCATENATE(B54," ",C54)</f>
        <v>F01 Ostatní doplněné práce</v>
      </c>
      <c r="D56" s="203"/>
      <c r="E56" s="204"/>
      <c r="F56" s="205"/>
      <c r="G56" s="206">
        <f>SUM(G54:G55)</f>
        <v>0</v>
      </c>
      <c r="O56" s="192">
        <v>4</v>
      </c>
      <c r="BA56" s="207">
        <f>SUM(BA54:BA55)</f>
        <v>0</v>
      </c>
      <c r="BB56" s="207">
        <f>SUM(BB54:BB55)</f>
        <v>0</v>
      </c>
      <c r="BC56" s="207">
        <f>SUM(BC54:BC55)</f>
        <v>0</v>
      </c>
      <c r="BD56" s="207">
        <f>SUM(BD54:BD55)</f>
        <v>0</v>
      </c>
      <c r="BE56" s="207">
        <f>SUM(BE54:BE55)</f>
        <v>0</v>
      </c>
    </row>
    <row r="57" spans="1:104">
      <c r="A57" s="185" t="s">
        <v>72</v>
      </c>
      <c r="B57" s="186" t="s">
        <v>161</v>
      </c>
      <c r="C57" s="187" t="s">
        <v>162</v>
      </c>
      <c r="D57" s="188"/>
      <c r="E57" s="189"/>
      <c r="F57" s="189"/>
      <c r="G57" s="190"/>
      <c r="H57" s="191"/>
      <c r="I57" s="191"/>
      <c r="O57" s="192">
        <v>1</v>
      </c>
    </row>
    <row r="58" spans="1:104">
      <c r="A58" s="193">
        <v>27</v>
      </c>
      <c r="B58" s="194" t="s">
        <v>80</v>
      </c>
      <c r="C58" s="195" t="s">
        <v>163</v>
      </c>
      <c r="D58" s="196" t="s">
        <v>164</v>
      </c>
      <c r="E58" s="197">
        <v>1</v>
      </c>
      <c r="F58" s="197">
        <v>0</v>
      </c>
      <c r="G58" s="198">
        <f>E58*F58</f>
        <v>0</v>
      </c>
      <c r="O58" s="192">
        <v>2</v>
      </c>
      <c r="AA58" s="166">
        <v>12</v>
      </c>
      <c r="AB58" s="166">
        <v>0</v>
      </c>
      <c r="AC58" s="166">
        <v>117</v>
      </c>
      <c r="AZ58" s="166">
        <v>1</v>
      </c>
      <c r="BA58" s="166">
        <f>IF(AZ58=1,G58,0)</f>
        <v>0</v>
      </c>
      <c r="BB58" s="166">
        <f>IF(AZ58=2,G58,0)</f>
        <v>0</v>
      </c>
      <c r="BC58" s="166">
        <f>IF(AZ58=3,G58,0)</f>
        <v>0</v>
      </c>
      <c r="BD58" s="166">
        <f>IF(AZ58=4,G58,0)</f>
        <v>0</v>
      </c>
      <c r="BE58" s="166">
        <f>IF(AZ58=5,G58,0)</f>
        <v>0</v>
      </c>
      <c r="CA58" s="199">
        <v>12</v>
      </c>
      <c r="CB58" s="199">
        <v>0</v>
      </c>
      <c r="CZ58" s="166">
        <v>0</v>
      </c>
    </row>
    <row r="59" spans="1:104">
      <c r="A59" s="200"/>
      <c r="B59" s="201" t="s">
        <v>76</v>
      </c>
      <c r="C59" s="202" t="str">
        <f>CONCATENATE(B57," ",C57)</f>
        <v>O01 Ostatní</v>
      </c>
      <c r="D59" s="203"/>
      <c r="E59" s="204"/>
      <c r="F59" s="205"/>
      <c r="G59" s="206">
        <f>SUM(G57:G58)</f>
        <v>0</v>
      </c>
      <c r="O59" s="192">
        <v>4</v>
      </c>
      <c r="BA59" s="207">
        <f>SUM(BA57:BA58)</f>
        <v>0</v>
      </c>
      <c r="BB59" s="207">
        <f>SUM(BB57:BB58)</f>
        <v>0</v>
      </c>
      <c r="BC59" s="207">
        <f>SUM(BC57:BC58)</f>
        <v>0</v>
      </c>
      <c r="BD59" s="207">
        <f>SUM(BD57:BD58)</f>
        <v>0</v>
      </c>
      <c r="BE59" s="207">
        <f>SUM(BE57:BE58)</f>
        <v>0</v>
      </c>
    </row>
    <row r="60" spans="1:104">
      <c r="A60" s="185" t="s">
        <v>72</v>
      </c>
      <c r="B60" s="186" t="s">
        <v>165</v>
      </c>
      <c r="C60" s="187" t="s">
        <v>166</v>
      </c>
      <c r="D60" s="188"/>
      <c r="E60" s="189"/>
      <c r="F60" s="189"/>
      <c r="G60" s="190"/>
      <c r="H60" s="191"/>
      <c r="I60" s="191"/>
      <c r="O60" s="192">
        <v>1</v>
      </c>
    </row>
    <row r="61" spans="1:104">
      <c r="A61" s="193">
        <v>28</v>
      </c>
      <c r="B61" s="194" t="s">
        <v>167</v>
      </c>
      <c r="C61" s="195" t="s">
        <v>168</v>
      </c>
      <c r="D61" s="196" t="s">
        <v>97</v>
      </c>
      <c r="E61" s="197">
        <v>9.32</v>
      </c>
      <c r="F61" s="197">
        <v>0</v>
      </c>
      <c r="G61" s="198">
        <f>E61*F61</f>
        <v>0</v>
      </c>
      <c r="O61" s="192">
        <v>2</v>
      </c>
      <c r="AA61" s="166">
        <v>1</v>
      </c>
      <c r="AB61" s="166">
        <v>7</v>
      </c>
      <c r="AC61" s="166">
        <v>7</v>
      </c>
      <c r="AZ61" s="166">
        <v>2</v>
      </c>
      <c r="BA61" s="166">
        <f>IF(AZ61=1,G61,0)</f>
        <v>0</v>
      </c>
      <c r="BB61" s="166">
        <f>IF(AZ61=2,G61,0)</f>
        <v>0</v>
      </c>
      <c r="BC61" s="166">
        <f>IF(AZ61=3,G61,0)</f>
        <v>0</v>
      </c>
      <c r="BD61" s="166">
        <f>IF(AZ61=4,G61,0)</f>
        <v>0</v>
      </c>
      <c r="BE61" s="166">
        <f>IF(AZ61=5,G61,0)</f>
        <v>0</v>
      </c>
      <c r="CA61" s="199">
        <v>1</v>
      </c>
      <c r="CB61" s="199">
        <v>7</v>
      </c>
      <c r="CZ61" s="166">
        <v>5.2999999999999998E-4</v>
      </c>
    </row>
    <row r="62" spans="1:104">
      <c r="A62" s="193">
        <v>29</v>
      </c>
      <c r="B62" s="194" t="s">
        <v>169</v>
      </c>
      <c r="C62" s="195" t="s">
        <v>170</v>
      </c>
      <c r="D62" s="196" t="s">
        <v>97</v>
      </c>
      <c r="E62" s="197">
        <v>9.3219999999999992</v>
      </c>
      <c r="F62" s="197">
        <v>0</v>
      </c>
      <c r="G62" s="198">
        <f>E62*F62</f>
        <v>0</v>
      </c>
      <c r="O62" s="192">
        <v>2</v>
      </c>
      <c r="AA62" s="166">
        <v>3</v>
      </c>
      <c r="AB62" s="166">
        <v>7</v>
      </c>
      <c r="AC62" s="166">
        <v>631405302</v>
      </c>
      <c r="AZ62" s="166">
        <v>2</v>
      </c>
      <c r="BA62" s="166">
        <f>IF(AZ62=1,G62,0)</f>
        <v>0</v>
      </c>
      <c r="BB62" s="166">
        <f>IF(AZ62=2,G62,0)</f>
        <v>0</v>
      </c>
      <c r="BC62" s="166">
        <f>IF(AZ62=3,G62,0)</f>
        <v>0</v>
      </c>
      <c r="BD62" s="166">
        <f>IF(AZ62=4,G62,0)</f>
        <v>0</v>
      </c>
      <c r="BE62" s="166">
        <f>IF(AZ62=5,G62,0)</f>
        <v>0</v>
      </c>
      <c r="CA62" s="199">
        <v>3</v>
      </c>
      <c r="CB62" s="199">
        <v>7</v>
      </c>
      <c r="CZ62" s="166">
        <v>2.8E-3</v>
      </c>
    </row>
    <row r="63" spans="1:104">
      <c r="A63" s="193">
        <v>30</v>
      </c>
      <c r="B63" s="194" t="s">
        <v>171</v>
      </c>
      <c r="C63" s="195" t="s">
        <v>172</v>
      </c>
      <c r="D63" s="196" t="s">
        <v>156</v>
      </c>
      <c r="E63" s="197">
        <v>3.1041200000000001E-2</v>
      </c>
      <c r="F63" s="197">
        <v>0</v>
      </c>
      <c r="G63" s="198">
        <f>E63*F63</f>
        <v>0</v>
      </c>
      <c r="O63" s="192">
        <v>2</v>
      </c>
      <c r="AA63" s="166">
        <v>7</v>
      </c>
      <c r="AB63" s="166">
        <v>1001</v>
      </c>
      <c r="AC63" s="166">
        <v>5</v>
      </c>
      <c r="AZ63" s="166">
        <v>2</v>
      </c>
      <c r="BA63" s="166">
        <f>IF(AZ63=1,G63,0)</f>
        <v>0</v>
      </c>
      <c r="BB63" s="166">
        <f>IF(AZ63=2,G63,0)</f>
        <v>0</v>
      </c>
      <c r="BC63" s="166">
        <f>IF(AZ63=3,G63,0)</f>
        <v>0</v>
      </c>
      <c r="BD63" s="166">
        <f>IF(AZ63=4,G63,0)</f>
        <v>0</v>
      </c>
      <c r="BE63" s="166">
        <f>IF(AZ63=5,G63,0)</f>
        <v>0</v>
      </c>
      <c r="CA63" s="199">
        <v>7</v>
      </c>
      <c r="CB63" s="199">
        <v>1001</v>
      </c>
      <c r="CZ63" s="166">
        <v>0</v>
      </c>
    </row>
    <row r="64" spans="1:104">
      <c r="A64" s="200"/>
      <c r="B64" s="201" t="s">
        <v>76</v>
      </c>
      <c r="C64" s="202" t="str">
        <f>CONCATENATE(B60," ",C60)</f>
        <v>713 Izolace tepelné</v>
      </c>
      <c r="D64" s="203"/>
      <c r="E64" s="204"/>
      <c r="F64" s="205"/>
      <c r="G64" s="206">
        <f>SUM(G60:G63)</f>
        <v>0</v>
      </c>
      <c r="O64" s="192">
        <v>4</v>
      </c>
      <c r="BA64" s="207">
        <f>SUM(BA60:BA63)</f>
        <v>0</v>
      </c>
      <c r="BB64" s="207">
        <f>SUM(BB60:BB63)</f>
        <v>0</v>
      </c>
      <c r="BC64" s="207">
        <f>SUM(BC60:BC63)</f>
        <v>0</v>
      </c>
      <c r="BD64" s="207">
        <f>SUM(BD60:BD63)</f>
        <v>0</v>
      </c>
      <c r="BE64" s="207">
        <f>SUM(BE60:BE63)</f>
        <v>0</v>
      </c>
    </row>
    <row r="65" spans="1:104">
      <c r="A65" s="185" t="s">
        <v>72</v>
      </c>
      <c r="B65" s="186" t="s">
        <v>173</v>
      </c>
      <c r="C65" s="187" t="s">
        <v>174</v>
      </c>
      <c r="D65" s="188"/>
      <c r="E65" s="189"/>
      <c r="F65" s="189"/>
      <c r="G65" s="190"/>
      <c r="H65" s="191"/>
      <c r="I65" s="191"/>
      <c r="O65" s="192">
        <v>1</v>
      </c>
    </row>
    <row r="66" spans="1:104">
      <c r="A66" s="193">
        <v>31</v>
      </c>
      <c r="B66" s="194" t="s">
        <v>80</v>
      </c>
      <c r="C66" s="195" t="s">
        <v>175</v>
      </c>
      <c r="D66" s="196" t="s">
        <v>176</v>
      </c>
      <c r="E66" s="197">
        <v>1</v>
      </c>
      <c r="F66" s="197">
        <v>0</v>
      </c>
      <c r="G66" s="198">
        <f>E66*F66</f>
        <v>0</v>
      </c>
      <c r="O66" s="192">
        <v>2</v>
      </c>
      <c r="AA66" s="166">
        <v>12</v>
      </c>
      <c r="AB66" s="166">
        <v>0</v>
      </c>
      <c r="AC66" s="166">
        <v>11</v>
      </c>
      <c r="AZ66" s="166">
        <v>2</v>
      </c>
      <c r="BA66" s="166">
        <f>IF(AZ66=1,G66,0)</f>
        <v>0</v>
      </c>
      <c r="BB66" s="166">
        <f>IF(AZ66=2,G66,0)</f>
        <v>0</v>
      </c>
      <c r="BC66" s="166">
        <f>IF(AZ66=3,G66,0)</f>
        <v>0</v>
      </c>
      <c r="BD66" s="166">
        <f>IF(AZ66=4,G66,0)</f>
        <v>0</v>
      </c>
      <c r="BE66" s="166">
        <f>IF(AZ66=5,G66,0)</f>
        <v>0</v>
      </c>
      <c r="CA66" s="199">
        <v>12</v>
      </c>
      <c r="CB66" s="199">
        <v>0</v>
      </c>
      <c r="CZ66" s="166">
        <v>0</v>
      </c>
    </row>
    <row r="67" spans="1:104">
      <c r="A67" s="193">
        <v>32</v>
      </c>
      <c r="B67" s="194" t="s">
        <v>177</v>
      </c>
      <c r="C67" s="195" t="s">
        <v>178</v>
      </c>
      <c r="D67" s="196" t="s">
        <v>164</v>
      </c>
      <c r="E67" s="197">
        <v>1</v>
      </c>
      <c r="F67" s="197">
        <v>0</v>
      </c>
      <c r="G67" s="198">
        <f>E67*F67</f>
        <v>0</v>
      </c>
      <c r="O67" s="192">
        <v>2</v>
      </c>
      <c r="AA67" s="166">
        <v>12</v>
      </c>
      <c r="AB67" s="166">
        <v>0</v>
      </c>
      <c r="AC67" s="166">
        <v>35</v>
      </c>
      <c r="AZ67" s="166">
        <v>2</v>
      </c>
      <c r="BA67" s="166">
        <f>IF(AZ67=1,G67,0)</f>
        <v>0</v>
      </c>
      <c r="BB67" s="166">
        <f>IF(AZ67=2,G67,0)</f>
        <v>0</v>
      </c>
      <c r="BC67" s="166">
        <f>IF(AZ67=3,G67,0)</f>
        <v>0</v>
      </c>
      <c r="BD67" s="166">
        <f>IF(AZ67=4,G67,0)</f>
        <v>0</v>
      </c>
      <c r="BE67" s="166">
        <f>IF(AZ67=5,G67,0)</f>
        <v>0</v>
      </c>
      <c r="CA67" s="199">
        <v>12</v>
      </c>
      <c r="CB67" s="199">
        <v>0</v>
      </c>
      <c r="CZ67" s="166">
        <v>0</v>
      </c>
    </row>
    <row r="68" spans="1:104">
      <c r="A68" s="193">
        <v>33</v>
      </c>
      <c r="B68" s="194" t="s">
        <v>179</v>
      </c>
      <c r="C68" s="195" t="s">
        <v>180</v>
      </c>
      <c r="D68" s="196" t="s">
        <v>164</v>
      </c>
      <c r="E68" s="197">
        <v>1</v>
      </c>
      <c r="F68" s="197">
        <v>0</v>
      </c>
      <c r="G68" s="198">
        <f>E68*F68</f>
        <v>0</v>
      </c>
      <c r="O68" s="192">
        <v>2</v>
      </c>
      <c r="AA68" s="166">
        <v>12</v>
      </c>
      <c r="AB68" s="166">
        <v>0</v>
      </c>
      <c r="AC68" s="166">
        <v>87</v>
      </c>
      <c r="AZ68" s="166">
        <v>2</v>
      </c>
      <c r="BA68" s="166">
        <f>IF(AZ68=1,G68,0)</f>
        <v>0</v>
      </c>
      <c r="BB68" s="166">
        <f>IF(AZ68=2,G68,0)</f>
        <v>0</v>
      </c>
      <c r="BC68" s="166">
        <f>IF(AZ68=3,G68,0)</f>
        <v>0</v>
      </c>
      <c r="BD68" s="166">
        <f>IF(AZ68=4,G68,0)</f>
        <v>0</v>
      </c>
      <c r="BE68" s="166">
        <f>IF(AZ68=5,G68,0)</f>
        <v>0</v>
      </c>
      <c r="CA68" s="199">
        <v>12</v>
      </c>
      <c r="CB68" s="199">
        <v>0</v>
      </c>
      <c r="CZ68" s="166">
        <v>0</v>
      </c>
    </row>
    <row r="69" spans="1:104">
      <c r="A69" s="193">
        <v>34</v>
      </c>
      <c r="B69" s="194" t="s">
        <v>181</v>
      </c>
      <c r="C69" s="195" t="s">
        <v>182</v>
      </c>
      <c r="D69" s="196" t="s">
        <v>116</v>
      </c>
      <c r="E69" s="197">
        <v>10</v>
      </c>
      <c r="F69" s="197">
        <v>0</v>
      </c>
      <c r="G69" s="198">
        <f>E69*F69</f>
        <v>0</v>
      </c>
      <c r="O69" s="192">
        <v>2</v>
      </c>
      <c r="AA69" s="166">
        <v>12</v>
      </c>
      <c r="AB69" s="166">
        <v>0</v>
      </c>
      <c r="AC69" s="166">
        <v>89</v>
      </c>
      <c r="AZ69" s="166">
        <v>2</v>
      </c>
      <c r="BA69" s="166">
        <f>IF(AZ69=1,G69,0)</f>
        <v>0</v>
      </c>
      <c r="BB69" s="166">
        <f>IF(AZ69=2,G69,0)</f>
        <v>0</v>
      </c>
      <c r="BC69" s="166">
        <f>IF(AZ69=3,G69,0)</f>
        <v>0</v>
      </c>
      <c r="BD69" s="166">
        <f>IF(AZ69=4,G69,0)</f>
        <v>0</v>
      </c>
      <c r="BE69" s="166">
        <f>IF(AZ69=5,G69,0)</f>
        <v>0</v>
      </c>
      <c r="CA69" s="199">
        <v>12</v>
      </c>
      <c r="CB69" s="199">
        <v>0</v>
      </c>
      <c r="CZ69" s="166">
        <v>0</v>
      </c>
    </row>
    <row r="70" spans="1:104">
      <c r="A70" s="200"/>
      <c r="B70" s="201" t="s">
        <v>76</v>
      </c>
      <c r="C70" s="202" t="str">
        <f>CONCATENATE(B65," ",C65)</f>
        <v>720 Zdravotechnická instalace</v>
      </c>
      <c r="D70" s="203"/>
      <c r="E70" s="204"/>
      <c r="F70" s="205"/>
      <c r="G70" s="206">
        <f>SUM(G65:G69)</f>
        <v>0</v>
      </c>
      <c r="O70" s="192">
        <v>4</v>
      </c>
      <c r="BA70" s="207">
        <f>SUM(BA65:BA69)</f>
        <v>0</v>
      </c>
      <c r="BB70" s="207">
        <f>SUM(BB65:BB69)</f>
        <v>0</v>
      </c>
      <c r="BC70" s="207">
        <f>SUM(BC65:BC69)</f>
        <v>0</v>
      </c>
      <c r="BD70" s="207">
        <f>SUM(BD65:BD69)</f>
        <v>0</v>
      </c>
      <c r="BE70" s="207">
        <f>SUM(BE65:BE69)</f>
        <v>0</v>
      </c>
    </row>
    <row r="71" spans="1:104">
      <c r="A71" s="185" t="s">
        <v>72</v>
      </c>
      <c r="B71" s="186" t="s">
        <v>183</v>
      </c>
      <c r="C71" s="187" t="s">
        <v>184</v>
      </c>
      <c r="D71" s="188"/>
      <c r="E71" s="189"/>
      <c r="F71" s="189"/>
      <c r="G71" s="190"/>
      <c r="H71" s="191"/>
      <c r="I71" s="191"/>
      <c r="O71" s="192">
        <v>1</v>
      </c>
    </row>
    <row r="72" spans="1:104">
      <c r="A72" s="193">
        <v>35</v>
      </c>
      <c r="B72" s="194" t="s">
        <v>185</v>
      </c>
      <c r="C72" s="195" t="s">
        <v>186</v>
      </c>
      <c r="D72" s="196" t="s">
        <v>116</v>
      </c>
      <c r="E72" s="197">
        <v>63</v>
      </c>
      <c r="F72" s="197">
        <v>0</v>
      </c>
      <c r="G72" s="198">
        <f>E72*F72</f>
        <v>0</v>
      </c>
      <c r="O72" s="192">
        <v>2</v>
      </c>
      <c r="AA72" s="166">
        <v>1</v>
      </c>
      <c r="AB72" s="166">
        <v>7</v>
      </c>
      <c r="AC72" s="166">
        <v>7</v>
      </c>
      <c r="AZ72" s="166">
        <v>2</v>
      </c>
      <c r="BA72" s="166">
        <f>IF(AZ72=1,G72,0)</f>
        <v>0</v>
      </c>
      <c r="BB72" s="166">
        <f>IF(AZ72=2,G72,0)</f>
        <v>0</v>
      </c>
      <c r="BC72" s="166">
        <f>IF(AZ72=3,G72,0)</f>
        <v>0</v>
      </c>
      <c r="BD72" s="166">
        <f>IF(AZ72=4,G72,0)</f>
        <v>0</v>
      </c>
      <c r="BE72" s="166">
        <f>IF(AZ72=5,G72,0)</f>
        <v>0</v>
      </c>
      <c r="CA72" s="199">
        <v>1</v>
      </c>
      <c r="CB72" s="199">
        <v>7</v>
      </c>
      <c r="CZ72" s="166">
        <v>0</v>
      </c>
    </row>
    <row r="73" spans="1:104">
      <c r="A73" s="193">
        <v>36</v>
      </c>
      <c r="B73" s="194" t="s">
        <v>187</v>
      </c>
      <c r="C73" s="195" t="s">
        <v>188</v>
      </c>
      <c r="D73" s="196" t="s">
        <v>121</v>
      </c>
      <c r="E73" s="197">
        <v>2</v>
      </c>
      <c r="F73" s="197">
        <v>0</v>
      </c>
      <c r="G73" s="198">
        <f>E73*F73</f>
        <v>0</v>
      </c>
      <c r="O73" s="192">
        <v>2</v>
      </c>
      <c r="AA73" s="166">
        <v>1</v>
      </c>
      <c r="AB73" s="166">
        <v>7</v>
      </c>
      <c r="AC73" s="166">
        <v>7</v>
      </c>
      <c r="AZ73" s="166">
        <v>2</v>
      </c>
      <c r="BA73" s="166">
        <f>IF(AZ73=1,G73,0)</f>
        <v>0</v>
      </c>
      <c r="BB73" s="166">
        <f>IF(AZ73=2,G73,0)</f>
        <v>0</v>
      </c>
      <c r="BC73" s="166">
        <f>IF(AZ73=3,G73,0)</f>
        <v>0</v>
      </c>
      <c r="BD73" s="166">
        <f>IF(AZ73=4,G73,0)</f>
        <v>0</v>
      </c>
      <c r="BE73" s="166">
        <f>IF(AZ73=5,G73,0)</f>
        <v>0</v>
      </c>
      <c r="CA73" s="199">
        <v>1</v>
      </c>
      <c r="CB73" s="199">
        <v>7</v>
      </c>
      <c r="CZ73" s="166">
        <v>0</v>
      </c>
    </row>
    <row r="74" spans="1:104">
      <c r="A74" s="193">
        <v>37</v>
      </c>
      <c r="B74" s="194" t="s">
        <v>189</v>
      </c>
      <c r="C74" s="195" t="s">
        <v>190</v>
      </c>
      <c r="D74" s="196" t="s">
        <v>61</v>
      </c>
      <c r="E74" s="197"/>
      <c r="F74" s="197">
        <v>0</v>
      </c>
      <c r="G74" s="198">
        <f>E74*F74</f>
        <v>0</v>
      </c>
      <c r="O74" s="192">
        <v>2</v>
      </c>
      <c r="AA74" s="166">
        <v>7</v>
      </c>
      <c r="AB74" s="166">
        <v>1002</v>
      </c>
      <c r="AC74" s="166">
        <v>5</v>
      </c>
      <c r="AZ74" s="166">
        <v>2</v>
      </c>
      <c r="BA74" s="166">
        <f>IF(AZ74=1,G74,0)</f>
        <v>0</v>
      </c>
      <c r="BB74" s="166">
        <f>IF(AZ74=2,G74,0)</f>
        <v>0</v>
      </c>
      <c r="BC74" s="166">
        <f>IF(AZ74=3,G74,0)</f>
        <v>0</v>
      </c>
      <c r="BD74" s="166">
        <f>IF(AZ74=4,G74,0)</f>
        <v>0</v>
      </c>
      <c r="BE74" s="166">
        <f>IF(AZ74=5,G74,0)</f>
        <v>0</v>
      </c>
      <c r="CA74" s="199">
        <v>7</v>
      </c>
      <c r="CB74" s="199">
        <v>1002</v>
      </c>
      <c r="CZ74" s="166">
        <v>0</v>
      </c>
    </row>
    <row r="75" spans="1:104">
      <c r="A75" s="200"/>
      <c r="B75" s="201" t="s">
        <v>76</v>
      </c>
      <c r="C75" s="202" t="str">
        <f>CONCATENATE(B71," ",C71)</f>
        <v>723 Vnitřní plynovod</v>
      </c>
      <c r="D75" s="203"/>
      <c r="E75" s="204"/>
      <c r="F75" s="205"/>
      <c r="G75" s="206">
        <f>SUM(G71:G74)</f>
        <v>0</v>
      </c>
      <c r="O75" s="192">
        <v>4</v>
      </c>
      <c r="BA75" s="207">
        <f>SUM(BA71:BA74)</f>
        <v>0</v>
      </c>
      <c r="BB75" s="207">
        <f>SUM(BB71:BB74)</f>
        <v>0</v>
      </c>
      <c r="BC75" s="207">
        <f>SUM(BC71:BC74)</f>
        <v>0</v>
      </c>
      <c r="BD75" s="207">
        <f>SUM(BD71:BD74)</f>
        <v>0</v>
      </c>
      <c r="BE75" s="207">
        <f>SUM(BE71:BE74)</f>
        <v>0</v>
      </c>
    </row>
    <row r="76" spans="1:104">
      <c r="A76" s="185" t="s">
        <v>72</v>
      </c>
      <c r="B76" s="186" t="s">
        <v>191</v>
      </c>
      <c r="C76" s="187" t="s">
        <v>192</v>
      </c>
      <c r="D76" s="188"/>
      <c r="E76" s="189"/>
      <c r="F76" s="189"/>
      <c r="G76" s="190"/>
      <c r="H76" s="191"/>
      <c r="I76" s="191"/>
      <c r="O76" s="192">
        <v>1</v>
      </c>
    </row>
    <row r="77" spans="1:104">
      <c r="A77" s="193">
        <v>38</v>
      </c>
      <c r="B77" s="194" t="s">
        <v>193</v>
      </c>
      <c r="C77" s="195" t="s">
        <v>194</v>
      </c>
      <c r="D77" s="196" t="s">
        <v>121</v>
      </c>
      <c r="E77" s="197">
        <v>1</v>
      </c>
      <c r="F77" s="197">
        <v>0</v>
      </c>
      <c r="G77" s="198">
        <f>E77*F77</f>
        <v>0</v>
      </c>
      <c r="O77" s="192">
        <v>2</v>
      </c>
      <c r="AA77" s="166">
        <v>3</v>
      </c>
      <c r="AB77" s="166">
        <v>7</v>
      </c>
      <c r="AC77" s="166">
        <v>55144203</v>
      </c>
      <c r="AZ77" s="166">
        <v>2</v>
      </c>
      <c r="BA77" s="166">
        <f>IF(AZ77=1,G77,0)</f>
        <v>0</v>
      </c>
      <c r="BB77" s="166">
        <f>IF(AZ77=2,G77,0)</f>
        <v>0</v>
      </c>
      <c r="BC77" s="166">
        <f>IF(AZ77=3,G77,0)</f>
        <v>0</v>
      </c>
      <c r="BD77" s="166">
        <f>IF(AZ77=4,G77,0)</f>
        <v>0</v>
      </c>
      <c r="BE77" s="166">
        <f>IF(AZ77=5,G77,0)</f>
        <v>0</v>
      </c>
      <c r="CA77" s="199">
        <v>3</v>
      </c>
      <c r="CB77" s="199">
        <v>7</v>
      </c>
      <c r="CZ77" s="166">
        <v>0</v>
      </c>
    </row>
    <row r="78" spans="1:104">
      <c r="A78" s="193">
        <v>39</v>
      </c>
      <c r="B78" s="194" t="s">
        <v>195</v>
      </c>
      <c r="C78" s="195" t="s">
        <v>196</v>
      </c>
      <c r="D78" s="196" t="s">
        <v>121</v>
      </c>
      <c r="E78" s="197">
        <v>1</v>
      </c>
      <c r="F78" s="197">
        <v>0</v>
      </c>
      <c r="G78" s="198">
        <f>E78*F78</f>
        <v>0</v>
      </c>
      <c r="O78" s="192">
        <v>2</v>
      </c>
      <c r="AA78" s="166">
        <v>3</v>
      </c>
      <c r="AB78" s="166">
        <v>7</v>
      </c>
      <c r="AC78" s="166">
        <v>64213614</v>
      </c>
      <c r="AZ78" s="166">
        <v>2</v>
      </c>
      <c r="BA78" s="166">
        <f>IF(AZ78=1,G78,0)</f>
        <v>0</v>
      </c>
      <c r="BB78" s="166">
        <f>IF(AZ78=2,G78,0)</f>
        <v>0</v>
      </c>
      <c r="BC78" s="166">
        <f>IF(AZ78=3,G78,0)</f>
        <v>0</v>
      </c>
      <c r="BD78" s="166">
        <f>IF(AZ78=4,G78,0)</f>
        <v>0</v>
      </c>
      <c r="BE78" s="166">
        <f>IF(AZ78=5,G78,0)</f>
        <v>0</v>
      </c>
      <c r="CA78" s="199">
        <v>3</v>
      </c>
      <c r="CB78" s="199">
        <v>7</v>
      </c>
      <c r="CZ78" s="166">
        <v>1.6E-2</v>
      </c>
    </row>
    <row r="79" spans="1:104">
      <c r="A79" s="193">
        <v>40</v>
      </c>
      <c r="B79" s="194" t="s">
        <v>197</v>
      </c>
      <c r="C79" s="195" t="s">
        <v>198</v>
      </c>
      <c r="D79" s="196" t="s">
        <v>61</v>
      </c>
      <c r="E79" s="197"/>
      <c r="F79" s="197">
        <v>0</v>
      </c>
      <c r="G79" s="198">
        <f>E79*F79</f>
        <v>0</v>
      </c>
      <c r="O79" s="192">
        <v>2</v>
      </c>
      <c r="AA79" s="166">
        <v>7</v>
      </c>
      <c r="AB79" s="166">
        <v>1002</v>
      </c>
      <c r="AC79" s="166">
        <v>5</v>
      </c>
      <c r="AZ79" s="166">
        <v>2</v>
      </c>
      <c r="BA79" s="166">
        <f>IF(AZ79=1,G79,0)</f>
        <v>0</v>
      </c>
      <c r="BB79" s="166">
        <f>IF(AZ79=2,G79,0)</f>
        <v>0</v>
      </c>
      <c r="BC79" s="166">
        <f>IF(AZ79=3,G79,0)</f>
        <v>0</v>
      </c>
      <c r="BD79" s="166">
        <f>IF(AZ79=4,G79,0)</f>
        <v>0</v>
      </c>
      <c r="BE79" s="166">
        <f>IF(AZ79=5,G79,0)</f>
        <v>0</v>
      </c>
      <c r="CA79" s="199">
        <v>7</v>
      </c>
      <c r="CB79" s="199">
        <v>1002</v>
      </c>
      <c r="CZ79" s="166">
        <v>0</v>
      </c>
    </row>
    <row r="80" spans="1:104">
      <c r="A80" s="200"/>
      <c r="B80" s="201" t="s">
        <v>76</v>
      </c>
      <c r="C80" s="202" t="str">
        <f>CONCATENATE(B76," ",C76)</f>
        <v>725 Zařizovací předměty</v>
      </c>
      <c r="D80" s="203"/>
      <c r="E80" s="204"/>
      <c r="F80" s="205"/>
      <c r="G80" s="206">
        <f>SUM(G76:G79)</f>
        <v>0</v>
      </c>
      <c r="O80" s="192">
        <v>4</v>
      </c>
      <c r="BA80" s="207">
        <f>SUM(BA76:BA79)</f>
        <v>0</v>
      </c>
      <c r="BB80" s="207">
        <f>SUM(BB76:BB79)</f>
        <v>0</v>
      </c>
      <c r="BC80" s="207">
        <f>SUM(BC76:BC79)</f>
        <v>0</v>
      </c>
      <c r="BD80" s="207">
        <f>SUM(BD76:BD79)</f>
        <v>0</v>
      </c>
      <c r="BE80" s="207">
        <f>SUM(BE76:BE79)</f>
        <v>0</v>
      </c>
    </row>
    <row r="81" spans="1:104">
      <c r="A81" s="185" t="s">
        <v>72</v>
      </c>
      <c r="B81" s="186" t="s">
        <v>199</v>
      </c>
      <c r="C81" s="187" t="s">
        <v>200</v>
      </c>
      <c r="D81" s="188"/>
      <c r="E81" s="189"/>
      <c r="F81" s="189"/>
      <c r="G81" s="190"/>
      <c r="H81" s="191"/>
      <c r="I81" s="191"/>
      <c r="O81" s="192">
        <v>1</v>
      </c>
    </row>
    <row r="82" spans="1:104">
      <c r="A82" s="193">
        <v>41</v>
      </c>
      <c r="B82" s="194" t="s">
        <v>80</v>
      </c>
      <c r="C82" s="195" t="s">
        <v>201</v>
      </c>
      <c r="D82" s="196" t="s">
        <v>75</v>
      </c>
      <c r="E82" s="197">
        <v>2</v>
      </c>
      <c r="F82" s="197">
        <v>0</v>
      </c>
      <c r="G82" s="198">
        <f>E82*F82</f>
        <v>0</v>
      </c>
      <c r="O82" s="192">
        <v>2</v>
      </c>
      <c r="AA82" s="166">
        <v>12</v>
      </c>
      <c r="AB82" s="166">
        <v>0</v>
      </c>
      <c r="AC82" s="166">
        <v>88</v>
      </c>
      <c r="AZ82" s="166">
        <v>2</v>
      </c>
      <c r="BA82" s="166">
        <f>IF(AZ82=1,G82,0)</f>
        <v>0</v>
      </c>
      <c r="BB82" s="166">
        <f>IF(AZ82=2,G82,0)</f>
        <v>0</v>
      </c>
      <c r="BC82" s="166">
        <f>IF(AZ82=3,G82,0)</f>
        <v>0</v>
      </c>
      <c r="BD82" s="166">
        <f>IF(AZ82=4,G82,0)</f>
        <v>0</v>
      </c>
      <c r="BE82" s="166">
        <f>IF(AZ82=5,G82,0)</f>
        <v>0</v>
      </c>
      <c r="CA82" s="199">
        <v>12</v>
      </c>
      <c r="CB82" s="199">
        <v>0</v>
      </c>
      <c r="CZ82" s="166">
        <v>0</v>
      </c>
    </row>
    <row r="83" spans="1:104">
      <c r="A83" s="193">
        <v>42</v>
      </c>
      <c r="B83" s="194" t="s">
        <v>177</v>
      </c>
      <c r="C83" s="195" t="s">
        <v>202</v>
      </c>
      <c r="D83" s="196" t="s">
        <v>116</v>
      </c>
      <c r="E83" s="197">
        <v>11.2</v>
      </c>
      <c r="F83" s="197">
        <v>0</v>
      </c>
      <c r="G83" s="198">
        <f>E83*F83</f>
        <v>0</v>
      </c>
      <c r="O83" s="192">
        <v>2</v>
      </c>
      <c r="AA83" s="166">
        <v>12</v>
      </c>
      <c r="AB83" s="166">
        <v>0</v>
      </c>
      <c r="AC83" s="166">
        <v>91</v>
      </c>
      <c r="AZ83" s="166">
        <v>2</v>
      </c>
      <c r="BA83" s="166">
        <f>IF(AZ83=1,G83,0)</f>
        <v>0</v>
      </c>
      <c r="BB83" s="166">
        <f>IF(AZ83=2,G83,0)</f>
        <v>0</v>
      </c>
      <c r="BC83" s="166">
        <f>IF(AZ83=3,G83,0)</f>
        <v>0</v>
      </c>
      <c r="BD83" s="166">
        <f>IF(AZ83=4,G83,0)</f>
        <v>0</v>
      </c>
      <c r="BE83" s="166">
        <f>IF(AZ83=5,G83,0)</f>
        <v>0</v>
      </c>
      <c r="CA83" s="199">
        <v>12</v>
      </c>
      <c r="CB83" s="199">
        <v>0</v>
      </c>
      <c r="CZ83" s="166">
        <v>0</v>
      </c>
    </row>
    <row r="84" spans="1:104">
      <c r="A84" s="193">
        <v>43</v>
      </c>
      <c r="B84" s="194" t="s">
        <v>179</v>
      </c>
      <c r="C84" s="195" t="s">
        <v>203</v>
      </c>
      <c r="D84" s="196" t="s">
        <v>75</v>
      </c>
      <c r="E84" s="197">
        <v>1</v>
      </c>
      <c r="F84" s="197">
        <v>0</v>
      </c>
      <c r="G84" s="198">
        <f>E84*F84</f>
        <v>0</v>
      </c>
      <c r="O84" s="192">
        <v>2</v>
      </c>
      <c r="AA84" s="166">
        <v>12</v>
      </c>
      <c r="AB84" s="166">
        <v>0</v>
      </c>
      <c r="AC84" s="166">
        <v>105</v>
      </c>
      <c r="AZ84" s="166">
        <v>2</v>
      </c>
      <c r="BA84" s="166">
        <f>IF(AZ84=1,G84,0)</f>
        <v>0</v>
      </c>
      <c r="BB84" s="166">
        <f>IF(AZ84=2,G84,0)</f>
        <v>0</v>
      </c>
      <c r="BC84" s="166">
        <f>IF(AZ84=3,G84,0)</f>
        <v>0</v>
      </c>
      <c r="BD84" s="166">
        <f>IF(AZ84=4,G84,0)</f>
        <v>0</v>
      </c>
      <c r="BE84" s="166">
        <f>IF(AZ84=5,G84,0)</f>
        <v>0</v>
      </c>
      <c r="CA84" s="199">
        <v>12</v>
      </c>
      <c r="CB84" s="199">
        <v>0</v>
      </c>
      <c r="CZ84" s="166">
        <v>0</v>
      </c>
    </row>
    <row r="85" spans="1:104">
      <c r="A85" s="200"/>
      <c r="B85" s="201" t="s">
        <v>76</v>
      </c>
      <c r="C85" s="202" t="str">
        <f>CONCATENATE(B81," ",C81)</f>
        <v>730 Ústřední vytápění</v>
      </c>
      <c r="D85" s="203"/>
      <c r="E85" s="204"/>
      <c r="F85" s="205"/>
      <c r="G85" s="206">
        <f>SUM(G81:G84)</f>
        <v>0</v>
      </c>
      <c r="O85" s="192">
        <v>4</v>
      </c>
      <c r="BA85" s="207">
        <f>SUM(BA81:BA84)</f>
        <v>0</v>
      </c>
      <c r="BB85" s="207">
        <f>SUM(BB81:BB84)</f>
        <v>0</v>
      </c>
      <c r="BC85" s="207">
        <f>SUM(BC81:BC84)</f>
        <v>0</v>
      </c>
      <c r="BD85" s="207">
        <f>SUM(BD81:BD84)</f>
        <v>0</v>
      </c>
      <c r="BE85" s="207">
        <f>SUM(BE81:BE84)</f>
        <v>0</v>
      </c>
    </row>
    <row r="86" spans="1:104">
      <c r="A86" s="185" t="s">
        <v>72</v>
      </c>
      <c r="B86" s="186" t="s">
        <v>204</v>
      </c>
      <c r="C86" s="187" t="s">
        <v>205</v>
      </c>
      <c r="D86" s="188"/>
      <c r="E86" s="189"/>
      <c r="F86" s="189"/>
      <c r="G86" s="190"/>
      <c r="H86" s="191"/>
      <c r="I86" s="191"/>
      <c r="O86" s="192">
        <v>1</v>
      </c>
    </row>
    <row r="87" spans="1:104">
      <c r="A87" s="193">
        <v>44</v>
      </c>
      <c r="B87" s="194" t="s">
        <v>73</v>
      </c>
      <c r="C87" s="195" t="s">
        <v>206</v>
      </c>
      <c r="D87" s="196" t="s">
        <v>164</v>
      </c>
      <c r="E87" s="197">
        <v>1</v>
      </c>
      <c r="F87" s="197">
        <v>0</v>
      </c>
      <c r="G87" s="198">
        <f>E87*F87</f>
        <v>0</v>
      </c>
      <c r="O87" s="192">
        <v>2</v>
      </c>
      <c r="AA87" s="166">
        <v>12</v>
      </c>
      <c r="AB87" s="166">
        <v>0</v>
      </c>
      <c r="AC87" s="166">
        <v>3</v>
      </c>
      <c r="AZ87" s="166">
        <v>2</v>
      </c>
      <c r="BA87" s="166">
        <f>IF(AZ87=1,G87,0)</f>
        <v>0</v>
      </c>
      <c r="BB87" s="166">
        <f>IF(AZ87=2,G87,0)</f>
        <v>0</v>
      </c>
      <c r="BC87" s="166">
        <f>IF(AZ87=3,G87,0)</f>
        <v>0</v>
      </c>
      <c r="BD87" s="166">
        <f>IF(AZ87=4,G87,0)</f>
        <v>0</v>
      </c>
      <c r="BE87" s="166">
        <f>IF(AZ87=5,G87,0)</f>
        <v>0</v>
      </c>
      <c r="CA87" s="199">
        <v>12</v>
      </c>
      <c r="CB87" s="199">
        <v>0</v>
      </c>
      <c r="CZ87" s="166">
        <v>0</v>
      </c>
    </row>
    <row r="88" spans="1:104">
      <c r="A88" s="193">
        <v>45</v>
      </c>
      <c r="B88" s="194" t="s">
        <v>207</v>
      </c>
      <c r="C88" s="195" t="s">
        <v>208</v>
      </c>
      <c r="D88" s="196" t="s">
        <v>61</v>
      </c>
      <c r="E88" s="197"/>
      <c r="F88" s="197">
        <v>0</v>
      </c>
      <c r="G88" s="198">
        <f>E88*F88</f>
        <v>0</v>
      </c>
      <c r="O88" s="192">
        <v>2</v>
      </c>
      <c r="AA88" s="166">
        <v>7</v>
      </c>
      <c r="AB88" s="166">
        <v>1002</v>
      </c>
      <c r="AC88" s="166">
        <v>5</v>
      </c>
      <c r="AZ88" s="166">
        <v>2</v>
      </c>
      <c r="BA88" s="166">
        <f>IF(AZ88=1,G88,0)</f>
        <v>0</v>
      </c>
      <c r="BB88" s="166">
        <f>IF(AZ88=2,G88,0)</f>
        <v>0</v>
      </c>
      <c r="BC88" s="166">
        <f>IF(AZ88=3,G88,0)</f>
        <v>0</v>
      </c>
      <c r="BD88" s="166">
        <f>IF(AZ88=4,G88,0)</f>
        <v>0</v>
      </c>
      <c r="BE88" s="166">
        <f>IF(AZ88=5,G88,0)</f>
        <v>0</v>
      </c>
      <c r="CA88" s="199">
        <v>7</v>
      </c>
      <c r="CB88" s="199">
        <v>1002</v>
      </c>
      <c r="CZ88" s="166">
        <v>0</v>
      </c>
    </row>
    <row r="89" spans="1:104">
      <c r="A89" s="200"/>
      <c r="B89" s="201" t="s">
        <v>76</v>
      </c>
      <c r="C89" s="202" t="str">
        <f>CONCATENATE(B86," ",C86)</f>
        <v>733 Rozvod potrubí</v>
      </c>
      <c r="D89" s="203"/>
      <c r="E89" s="204"/>
      <c r="F89" s="205"/>
      <c r="G89" s="206">
        <f>SUM(G86:G88)</f>
        <v>0</v>
      </c>
      <c r="O89" s="192">
        <v>4</v>
      </c>
      <c r="BA89" s="207">
        <f>SUM(BA86:BA88)</f>
        <v>0</v>
      </c>
      <c r="BB89" s="207">
        <f>SUM(BB86:BB88)</f>
        <v>0</v>
      </c>
      <c r="BC89" s="207">
        <f>SUM(BC86:BC88)</f>
        <v>0</v>
      </c>
      <c r="BD89" s="207">
        <f>SUM(BD86:BD88)</f>
        <v>0</v>
      </c>
      <c r="BE89" s="207">
        <f>SUM(BE86:BE88)</f>
        <v>0</v>
      </c>
    </row>
    <row r="90" spans="1:104">
      <c r="A90" s="185" t="s">
        <v>72</v>
      </c>
      <c r="B90" s="186" t="s">
        <v>209</v>
      </c>
      <c r="C90" s="187" t="s">
        <v>210</v>
      </c>
      <c r="D90" s="188"/>
      <c r="E90" s="189"/>
      <c r="F90" s="189"/>
      <c r="G90" s="190"/>
      <c r="H90" s="191"/>
      <c r="I90" s="191"/>
      <c r="O90" s="192">
        <v>1</v>
      </c>
    </row>
    <row r="91" spans="1:104">
      <c r="A91" s="193">
        <v>46</v>
      </c>
      <c r="B91" s="194" t="s">
        <v>211</v>
      </c>
      <c r="C91" s="195" t="s">
        <v>212</v>
      </c>
      <c r="D91" s="196" t="s">
        <v>116</v>
      </c>
      <c r="E91" s="197">
        <v>3</v>
      </c>
      <c r="F91" s="197">
        <v>0</v>
      </c>
      <c r="G91" s="198">
        <f>E91*F91</f>
        <v>0</v>
      </c>
      <c r="O91" s="192">
        <v>2</v>
      </c>
      <c r="AA91" s="166">
        <v>1</v>
      </c>
      <c r="AB91" s="166">
        <v>7</v>
      </c>
      <c r="AC91" s="166">
        <v>7</v>
      </c>
      <c r="AZ91" s="166">
        <v>2</v>
      </c>
      <c r="BA91" s="166">
        <f>IF(AZ91=1,G91,0)</f>
        <v>0</v>
      </c>
      <c r="BB91" s="166">
        <f>IF(AZ91=2,G91,0)</f>
        <v>0</v>
      </c>
      <c r="BC91" s="166">
        <f>IF(AZ91=3,G91,0)</f>
        <v>0</v>
      </c>
      <c r="BD91" s="166">
        <f>IF(AZ91=4,G91,0)</f>
        <v>0</v>
      </c>
      <c r="BE91" s="166">
        <f>IF(AZ91=5,G91,0)</f>
        <v>0</v>
      </c>
      <c r="CA91" s="199">
        <v>1</v>
      </c>
      <c r="CB91" s="199">
        <v>7</v>
      </c>
      <c r="CZ91" s="166">
        <v>3.79E-3</v>
      </c>
    </row>
    <row r="92" spans="1:104">
      <c r="A92" s="193">
        <v>47</v>
      </c>
      <c r="B92" s="194" t="s">
        <v>213</v>
      </c>
      <c r="C92" s="195" t="s">
        <v>214</v>
      </c>
      <c r="D92" s="196" t="s">
        <v>156</v>
      </c>
      <c r="E92" s="197">
        <v>1.137E-2</v>
      </c>
      <c r="F92" s="197">
        <v>0</v>
      </c>
      <c r="G92" s="198">
        <f>E92*F92</f>
        <v>0</v>
      </c>
      <c r="O92" s="192">
        <v>2</v>
      </c>
      <c r="AA92" s="166">
        <v>7</v>
      </c>
      <c r="AB92" s="166">
        <v>1001</v>
      </c>
      <c r="AC92" s="166">
        <v>5</v>
      </c>
      <c r="AZ92" s="166">
        <v>2</v>
      </c>
      <c r="BA92" s="166">
        <f>IF(AZ92=1,G92,0)</f>
        <v>0</v>
      </c>
      <c r="BB92" s="166">
        <f>IF(AZ92=2,G92,0)</f>
        <v>0</v>
      </c>
      <c r="BC92" s="166">
        <f>IF(AZ92=3,G92,0)</f>
        <v>0</v>
      </c>
      <c r="BD92" s="166">
        <f>IF(AZ92=4,G92,0)</f>
        <v>0</v>
      </c>
      <c r="BE92" s="166">
        <f>IF(AZ92=5,G92,0)</f>
        <v>0</v>
      </c>
      <c r="CA92" s="199">
        <v>7</v>
      </c>
      <c r="CB92" s="199">
        <v>1001</v>
      </c>
      <c r="CZ92" s="166">
        <v>0</v>
      </c>
    </row>
    <row r="93" spans="1:104">
      <c r="A93" s="200"/>
      <c r="B93" s="201" t="s">
        <v>76</v>
      </c>
      <c r="C93" s="202" t="str">
        <f>CONCATENATE(B90," ",C90)</f>
        <v>764 Konstrukce klempířské</v>
      </c>
      <c r="D93" s="203"/>
      <c r="E93" s="204"/>
      <c r="F93" s="205"/>
      <c r="G93" s="206">
        <f>SUM(G90:G92)</f>
        <v>0</v>
      </c>
      <c r="O93" s="192">
        <v>4</v>
      </c>
      <c r="BA93" s="207">
        <f>SUM(BA90:BA92)</f>
        <v>0</v>
      </c>
      <c r="BB93" s="207">
        <f>SUM(BB90:BB92)</f>
        <v>0</v>
      </c>
      <c r="BC93" s="207">
        <f>SUM(BC90:BC92)</f>
        <v>0</v>
      </c>
      <c r="BD93" s="207">
        <f>SUM(BD90:BD92)</f>
        <v>0</v>
      </c>
      <c r="BE93" s="207">
        <f>SUM(BE90:BE92)</f>
        <v>0</v>
      </c>
    </row>
    <row r="94" spans="1:104">
      <c r="A94" s="185" t="s">
        <v>72</v>
      </c>
      <c r="B94" s="186" t="s">
        <v>215</v>
      </c>
      <c r="C94" s="187" t="s">
        <v>216</v>
      </c>
      <c r="D94" s="188"/>
      <c r="E94" s="189"/>
      <c r="F94" s="189"/>
      <c r="G94" s="190"/>
      <c r="H94" s="191"/>
      <c r="I94" s="191"/>
      <c r="O94" s="192">
        <v>1</v>
      </c>
    </row>
    <row r="95" spans="1:104">
      <c r="A95" s="193">
        <v>48</v>
      </c>
      <c r="B95" s="194" t="s">
        <v>217</v>
      </c>
      <c r="C95" s="195" t="s">
        <v>218</v>
      </c>
      <c r="D95" s="196" t="s">
        <v>121</v>
      </c>
      <c r="E95" s="197">
        <v>1</v>
      </c>
      <c r="F95" s="197">
        <v>0</v>
      </c>
      <c r="G95" s="198">
        <f>E95*F95</f>
        <v>0</v>
      </c>
      <c r="O95" s="192">
        <v>2</v>
      </c>
      <c r="AA95" s="166">
        <v>1</v>
      </c>
      <c r="AB95" s="166">
        <v>7</v>
      </c>
      <c r="AC95" s="166">
        <v>7</v>
      </c>
      <c r="AZ95" s="166">
        <v>2</v>
      </c>
      <c r="BA95" s="166">
        <f>IF(AZ95=1,G95,0)</f>
        <v>0</v>
      </c>
      <c r="BB95" s="166">
        <f>IF(AZ95=2,G95,0)</f>
        <v>0</v>
      </c>
      <c r="BC95" s="166">
        <f>IF(AZ95=3,G95,0)</f>
        <v>0</v>
      </c>
      <c r="BD95" s="166">
        <f>IF(AZ95=4,G95,0)</f>
        <v>0</v>
      </c>
      <c r="BE95" s="166">
        <f>IF(AZ95=5,G95,0)</f>
        <v>0</v>
      </c>
      <c r="CA95" s="199">
        <v>1</v>
      </c>
      <c r="CB95" s="199">
        <v>7</v>
      </c>
      <c r="CZ95" s="166">
        <v>0</v>
      </c>
    </row>
    <row r="96" spans="1:104">
      <c r="A96" s="193">
        <v>49</v>
      </c>
      <c r="B96" s="194" t="s">
        <v>219</v>
      </c>
      <c r="C96" s="195" t="s">
        <v>220</v>
      </c>
      <c r="D96" s="196" t="s">
        <v>121</v>
      </c>
      <c r="E96" s="197">
        <v>2</v>
      </c>
      <c r="F96" s="197">
        <v>0</v>
      </c>
      <c r="G96" s="198">
        <f>E96*F96</f>
        <v>0</v>
      </c>
      <c r="O96" s="192">
        <v>2</v>
      </c>
      <c r="AA96" s="166">
        <v>1</v>
      </c>
      <c r="AB96" s="166">
        <v>7</v>
      </c>
      <c r="AC96" s="166">
        <v>7</v>
      </c>
      <c r="AZ96" s="166">
        <v>2</v>
      </c>
      <c r="BA96" s="166">
        <f>IF(AZ96=1,G96,0)</f>
        <v>0</v>
      </c>
      <c r="BB96" s="166">
        <f>IF(AZ96=2,G96,0)</f>
        <v>0</v>
      </c>
      <c r="BC96" s="166">
        <f>IF(AZ96=3,G96,0)</f>
        <v>0</v>
      </c>
      <c r="BD96" s="166">
        <f>IF(AZ96=4,G96,0)</f>
        <v>0</v>
      </c>
      <c r="BE96" s="166">
        <f>IF(AZ96=5,G96,0)</f>
        <v>0</v>
      </c>
      <c r="CA96" s="199">
        <v>1</v>
      </c>
      <c r="CB96" s="199">
        <v>7</v>
      </c>
      <c r="CZ96" s="166">
        <v>0</v>
      </c>
    </row>
    <row r="97" spans="1:104">
      <c r="A97" s="193">
        <v>50</v>
      </c>
      <c r="B97" s="194" t="s">
        <v>80</v>
      </c>
      <c r="C97" s="195" t="s">
        <v>221</v>
      </c>
      <c r="D97" s="196" t="s">
        <v>164</v>
      </c>
      <c r="E97" s="197">
        <v>1</v>
      </c>
      <c r="F97" s="197">
        <v>0</v>
      </c>
      <c r="G97" s="198">
        <f>E97*F97</f>
        <v>0</v>
      </c>
      <c r="O97" s="192">
        <v>2</v>
      </c>
      <c r="AA97" s="166">
        <v>12</v>
      </c>
      <c r="AB97" s="166">
        <v>0</v>
      </c>
      <c r="AC97" s="166">
        <v>68</v>
      </c>
      <c r="AZ97" s="166">
        <v>2</v>
      </c>
      <c r="BA97" s="166">
        <f>IF(AZ97=1,G97,0)</f>
        <v>0</v>
      </c>
      <c r="BB97" s="166">
        <f>IF(AZ97=2,G97,0)</f>
        <v>0</v>
      </c>
      <c r="BC97" s="166">
        <f>IF(AZ97=3,G97,0)</f>
        <v>0</v>
      </c>
      <c r="BD97" s="166">
        <f>IF(AZ97=4,G97,0)</f>
        <v>0</v>
      </c>
      <c r="BE97" s="166">
        <f>IF(AZ97=5,G97,0)</f>
        <v>0</v>
      </c>
      <c r="CA97" s="199">
        <v>12</v>
      </c>
      <c r="CB97" s="199">
        <v>0</v>
      </c>
      <c r="CZ97" s="166">
        <v>0</v>
      </c>
    </row>
    <row r="98" spans="1:104">
      <c r="A98" s="193">
        <v>51</v>
      </c>
      <c r="B98" s="194" t="s">
        <v>177</v>
      </c>
      <c r="C98" s="195" t="s">
        <v>222</v>
      </c>
      <c r="D98" s="196" t="s">
        <v>75</v>
      </c>
      <c r="E98" s="197">
        <v>2</v>
      </c>
      <c r="F98" s="197">
        <v>0</v>
      </c>
      <c r="G98" s="198">
        <f>E98*F98</f>
        <v>0</v>
      </c>
      <c r="O98" s="192">
        <v>2</v>
      </c>
      <c r="AA98" s="166">
        <v>12</v>
      </c>
      <c r="AB98" s="166">
        <v>0</v>
      </c>
      <c r="AC98" s="166">
        <v>109</v>
      </c>
      <c r="AZ98" s="166">
        <v>2</v>
      </c>
      <c r="BA98" s="166">
        <f>IF(AZ98=1,G98,0)</f>
        <v>0</v>
      </c>
      <c r="BB98" s="166">
        <f>IF(AZ98=2,G98,0)</f>
        <v>0</v>
      </c>
      <c r="BC98" s="166">
        <f>IF(AZ98=3,G98,0)</f>
        <v>0</v>
      </c>
      <c r="BD98" s="166">
        <f>IF(AZ98=4,G98,0)</f>
        <v>0</v>
      </c>
      <c r="BE98" s="166">
        <f>IF(AZ98=5,G98,0)</f>
        <v>0</v>
      </c>
      <c r="CA98" s="199">
        <v>12</v>
      </c>
      <c r="CB98" s="199">
        <v>0</v>
      </c>
      <c r="CZ98" s="166">
        <v>0</v>
      </c>
    </row>
    <row r="99" spans="1:104">
      <c r="A99" s="193">
        <v>52</v>
      </c>
      <c r="B99" s="194" t="s">
        <v>179</v>
      </c>
      <c r="C99" s="195" t="s">
        <v>223</v>
      </c>
      <c r="D99" s="196" t="s">
        <v>75</v>
      </c>
      <c r="E99" s="197">
        <v>1</v>
      </c>
      <c r="F99" s="197">
        <v>0</v>
      </c>
      <c r="G99" s="198">
        <f>E99*F99</f>
        <v>0</v>
      </c>
      <c r="O99" s="192">
        <v>2</v>
      </c>
      <c r="AA99" s="166">
        <v>3</v>
      </c>
      <c r="AB99" s="166">
        <v>7</v>
      </c>
      <c r="AC99" s="166">
        <v>3</v>
      </c>
      <c r="AZ99" s="166">
        <v>2</v>
      </c>
      <c r="BA99" s="166">
        <f>IF(AZ99=1,G99,0)</f>
        <v>0</v>
      </c>
      <c r="BB99" s="166">
        <f>IF(AZ99=2,G99,0)</f>
        <v>0</v>
      </c>
      <c r="BC99" s="166">
        <f>IF(AZ99=3,G99,0)</f>
        <v>0</v>
      </c>
      <c r="BD99" s="166">
        <f>IF(AZ99=4,G99,0)</f>
        <v>0</v>
      </c>
      <c r="BE99" s="166">
        <f>IF(AZ99=5,G99,0)</f>
        <v>0</v>
      </c>
      <c r="CA99" s="199">
        <v>3</v>
      </c>
      <c r="CB99" s="199">
        <v>7</v>
      </c>
      <c r="CZ99" s="166">
        <v>0</v>
      </c>
    </row>
    <row r="100" spans="1:104">
      <c r="A100" s="193">
        <v>53</v>
      </c>
      <c r="B100" s="194" t="s">
        <v>224</v>
      </c>
      <c r="C100" s="195" t="s">
        <v>225</v>
      </c>
      <c r="D100" s="196" t="s">
        <v>121</v>
      </c>
      <c r="E100" s="197">
        <v>2</v>
      </c>
      <c r="F100" s="197">
        <v>0</v>
      </c>
      <c r="G100" s="198">
        <f>E100*F100</f>
        <v>0</v>
      </c>
      <c r="O100" s="192">
        <v>2</v>
      </c>
      <c r="AA100" s="166">
        <v>3</v>
      </c>
      <c r="AB100" s="166">
        <v>7</v>
      </c>
      <c r="AC100" s="166">
        <v>61160104</v>
      </c>
      <c r="AZ100" s="166">
        <v>2</v>
      </c>
      <c r="BA100" s="166">
        <f>IF(AZ100=1,G100,0)</f>
        <v>0</v>
      </c>
      <c r="BB100" s="166">
        <f>IF(AZ100=2,G100,0)</f>
        <v>0</v>
      </c>
      <c r="BC100" s="166">
        <f>IF(AZ100=3,G100,0)</f>
        <v>0</v>
      </c>
      <c r="BD100" s="166">
        <f>IF(AZ100=4,G100,0)</f>
        <v>0</v>
      </c>
      <c r="BE100" s="166">
        <f>IF(AZ100=5,G100,0)</f>
        <v>0</v>
      </c>
      <c r="CA100" s="199">
        <v>3</v>
      </c>
      <c r="CB100" s="199">
        <v>7</v>
      </c>
      <c r="CZ100" s="166">
        <v>1.7000000000000001E-2</v>
      </c>
    </row>
    <row r="101" spans="1:104">
      <c r="A101" s="193">
        <v>54</v>
      </c>
      <c r="B101" s="194" t="s">
        <v>226</v>
      </c>
      <c r="C101" s="195" t="s">
        <v>227</v>
      </c>
      <c r="D101" s="196" t="s">
        <v>121</v>
      </c>
      <c r="E101" s="197">
        <v>1</v>
      </c>
      <c r="F101" s="197">
        <v>0</v>
      </c>
      <c r="G101" s="198">
        <f>E101*F101</f>
        <v>0</v>
      </c>
      <c r="O101" s="192">
        <v>2</v>
      </c>
      <c r="AA101" s="166">
        <v>3</v>
      </c>
      <c r="AB101" s="166">
        <v>7</v>
      </c>
      <c r="AC101" s="166" t="s">
        <v>226</v>
      </c>
      <c r="AZ101" s="166">
        <v>2</v>
      </c>
      <c r="BA101" s="166">
        <f>IF(AZ101=1,G101,0)</f>
        <v>0</v>
      </c>
      <c r="BB101" s="166">
        <f>IF(AZ101=2,G101,0)</f>
        <v>0</v>
      </c>
      <c r="BC101" s="166">
        <f>IF(AZ101=3,G101,0)</f>
        <v>0</v>
      </c>
      <c r="BD101" s="166">
        <f>IF(AZ101=4,G101,0)</f>
        <v>0</v>
      </c>
      <c r="BE101" s="166">
        <f>IF(AZ101=5,G101,0)</f>
        <v>0</v>
      </c>
      <c r="CA101" s="199">
        <v>3</v>
      </c>
      <c r="CB101" s="199">
        <v>7</v>
      </c>
      <c r="CZ101" s="166">
        <v>2.5000000000000001E-2</v>
      </c>
    </row>
    <row r="102" spans="1:104">
      <c r="A102" s="193">
        <v>55</v>
      </c>
      <c r="B102" s="194" t="s">
        <v>228</v>
      </c>
      <c r="C102" s="195" t="s">
        <v>229</v>
      </c>
      <c r="D102" s="196" t="s">
        <v>61</v>
      </c>
      <c r="E102" s="197"/>
      <c r="F102" s="197">
        <v>0</v>
      </c>
      <c r="G102" s="198">
        <f>E102*F102</f>
        <v>0</v>
      </c>
      <c r="O102" s="192">
        <v>2</v>
      </c>
      <c r="AA102" s="166">
        <v>7</v>
      </c>
      <c r="AB102" s="166">
        <v>1002</v>
      </c>
      <c r="AC102" s="166">
        <v>5</v>
      </c>
      <c r="AZ102" s="166">
        <v>2</v>
      </c>
      <c r="BA102" s="166">
        <f>IF(AZ102=1,G102,0)</f>
        <v>0</v>
      </c>
      <c r="BB102" s="166">
        <f>IF(AZ102=2,G102,0)</f>
        <v>0</v>
      </c>
      <c r="BC102" s="166">
        <f>IF(AZ102=3,G102,0)</f>
        <v>0</v>
      </c>
      <c r="BD102" s="166">
        <f>IF(AZ102=4,G102,0)</f>
        <v>0</v>
      </c>
      <c r="BE102" s="166">
        <f>IF(AZ102=5,G102,0)</f>
        <v>0</v>
      </c>
      <c r="CA102" s="199">
        <v>7</v>
      </c>
      <c r="CB102" s="199">
        <v>1002</v>
      </c>
      <c r="CZ102" s="166">
        <v>0</v>
      </c>
    </row>
    <row r="103" spans="1:104">
      <c r="A103" s="200"/>
      <c r="B103" s="201" t="s">
        <v>76</v>
      </c>
      <c r="C103" s="202" t="str">
        <f>CONCATENATE(B94," ",C94)</f>
        <v>766 Konstrukce truhlářské</v>
      </c>
      <c r="D103" s="203"/>
      <c r="E103" s="204"/>
      <c r="F103" s="205"/>
      <c r="G103" s="206">
        <f>SUM(G94:G102)</f>
        <v>0</v>
      </c>
      <c r="O103" s="192">
        <v>4</v>
      </c>
      <c r="BA103" s="207">
        <f>SUM(BA94:BA102)</f>
        <v>0</v>
      </c>
      <c r="BB103" s="207">
        <f>SUM(BB94:BB102)</f>
        <v>0</v>
      </c>
      <c r="BC103" s="207">
        <f>SUM(BC94:BC102)</f>
        <v>0</v>
      </c>
      <c r="BD103" s="207">
        <f>SUM(BD94:BD102)</f>
        <v>0</v>
      </c>
      <c r="BE103" s="207">
        <f>SUM(BE94:BE102)</f>
        <v>0</v>
      </c>
    </row>
    <row r="104" spans="1:104">
      <c r="A104" s="185" t="s">
        <v>72</v>
      </c>
      <c r="B104" s="186" t="s">
        <v>230</v>
      </c>
      <c r="C104" s="187" t="s">
        <v>231</v>
      </c>
      <c r="D104" s="188"/>
      <c r="E104" s="189"/>
      <c r="F104" s="189"/>
      <c r="G104" s="190"/>
      <c r="H104" s="191"/>
      <c r="I104" s="191"/>
      <c r="O104" s="192">
        <v>1</v>
      </c>
    </row>
    <row r="105" spans="1:104">
      <c r="A105" s="193">
        <v>56</v>
      </c>
      <c r="B105" s="194" t="s">
        <v>232</v>
      </c>
      <c r="C105" s="195" t="s">
        <v>233</v>
      </c>
      <c r="D105" s="196" t="s">
        <v>97</v>
      </c>
      <c r="E105" s="197">
        <v>3.06</v>
      </c>
      <c r="F105" s="197">
        <v>0</v>
      </c>
      <c r="G105" s="198">
        <f>E105*F105</f>
        <v>0</v>
      </c>
      <c r="O105" s="192">
        <v>2</v>
      </c>
      <c r="AA105" s="166">
        <v>1</v>
      </c>
      <c r="AB105" s="166">
        <v>7</v>
      </c>
      <c r="AC105" s="166">
        <v>7</v>
      </c>
      <c r="AZ105" s="166">
        <v>2</v>
      </c>
      <c r="BA105" s="166">
        <f>IF(AZ105=1,G105,0)</f>
        <v>0</v>
      </c>
      <c r="BB105" s="166">
        <f>IF(AZ105=2,G105,0)</f>
        <v>0</v>
      </c>
      <c r="BC105" s="166">
        <f>IF(AZ105=3,G105,0)</f>
        <v>0</v>
      </c>
      <c r="BD105" s="166">
        <f>IF(AZ105=4,G105,0)</f>
        <v>0</v>
      </c>
      <c r="BE105" s="166">
        <f>IF(AZ105=5,G105,0)</f>
        <v>0</v>
      </c>
      <c r="CA105" s="199">
        <v>1</v>
      </c>
      <c r="CB105" s="199">
        <v>7</v>
      </c>
      <c r="CZ105" s="166">
        <v>1.3050000000000001E-2</v>
      </c>
    </row>
    <row r="106" spans="1:104">
      <c r="A106" s="193">
        <v>57</v>
      </c>
      <c r="B106" s="194" t="s">
        <v>234</v>
      </c>
      <c r="C106" s="195" t="s">
        <v>235</v>
      </c>
      <c r="D106" s="196" t="s">
        <v>97</v>
      </c>
      <c r="E106" s="197">
        <v>13.5</v>
      </c>
      <c r="F106" s="197">
        <v>0</v>
      </c>
      <c r="G106" s="198">
        <f>E106*F106</f>
        <v>0</v>
      </c>
      <c r="O106" s="192">
        <v>2</v>
      </c>
      <c r="AA106" s="166">
        <v>1</v>
      </c>
      <c r="AB106" s="166">
        <v>7</v>
      </c>
      <c r="AC106" s="166">
        <v>7</v>
      </c>
      <c r="AZ106" s="166">
        <v>2</v>
      </c>
      <c r="BA106" s="166">
        <f>IF(AZ106=1,G106,0)</f>
        <v>0</v>
      </c>
      <c r="BB106" s="166">
        <f>IF(AZ106=2,G106,0)</f>
        <v>0</v>
      </c>
      <c r="BC106" s="166">
        <f>IF(AZ106=3,G106,0)</f>
        <v>0</v>
      </c>
      <c r="BD106" s="166">
        <f>IF(AZ106=4,G106,0)</f>
        <v>0</v>
      </c>
      <c r="BE106" s="166">
        <f>IF(AZ106=5,G106,0)</f>
        <v>0</v>
      </c>
      <c r="CA106" s="199">
        <v>1</v>
      </c>
      <c r="CB106" s="199">
        <v>7</v>
      </c>
      <c r="CZ106" s="166">
        <v>5.0000000000000001E-4</v>
      </c>
    </row>
    <row r="107" spans="1:104">
      <c r="A107" s="193">
        <v>58</v>
      </c>
      <c r="B107" s="194" t="s">
        <v>236</v>
      </c>
      <c r="C107" s="195" t="s">
        <v>237</v>
      </c>
      <c r="D107" s="196" t="s">
        <v>238</v>
      </c>
      <c r="E107" s="197">
        <v>250</v>
      </c>
      <c r="F107" s="197">
        <v>0</v>
      </c>
      <c r="G107" s="198">
        <f>E107*F107</f>
        <v>0</v>
      </c>
      <c r="O107" s="192">
        <v>2</v>
      </c>
      <c r="AA107" s="166">
        <v>1</v>
      </c>
      <c r="AB107" s="166">
        <v>7</v>
      </c>
      <c r="AC107" s="166">
        <v>7</v>
      </c>
      <c r="AZ107" s="166">
        <v>2</v>
      </c>
      <c r="BA107" s="166">
        <f>IF(AZ107=1,G107,0)</f>
        <v>0</v>
      </c>
      <c r="BB107" s="166">
        <f>IF(AZ107=2,G107,0)</f>
        <v>0</v>
      </c>
      <c r="BC107" s="166">
        <f>IF(AZ107=3,G107,0)</f>
        <v>0</v>
      </c>
      <c r="BD107" s="166">
        <f>IF(AZ107=4,G107,0)</f>
        <v>0</v>
      </c>
      <c r="BE107" s="166">
        <f>IF(AZ107=5,G107,0)</f>
        <v>0</v>
      </c>
      <c r="CA107" s="199">
        <v>1</v>
      </c>
      <c r="CB107" s="199">
        <v>7</v>
      </c>
      <c r="CZ107" s="166">
        <v>5.0000000000000002E-5</v>
      </c>
    </row>
    <row r="108" spans="1:104">
      <c r="A108" s="193">
        <v>59</v>
      </c>
      <c r="B108" s="194" t="s">
        <v>80</v>
      </c>
      <c r="C108" s="195" t="s">
        <v>239</v>
      </c>
      <c r="D108" s="196" t="s">
        <v>238</v>
      </c>
      <c r="E108" s="197">
        <v>250</v>
      </c>
      <c r="F108" s="197">
        <v>0</v>
      </c>
      <c r="G108" s="198">
        <f>E108*F108</f>
        <v>0</v>
      </c>
      <c r="O108" s="192">
        <v>2</v>
      </c>
      <c r="AA108" s="166">
        <v>12</v>
      </c>
      <c r="AB108" s="166">
        <v>0</v>
      </c>
      <c r="AC108" s="166">
        <v>101</v>
      </c>
      <c r="AZ108" s="166">
        <v>2</v>
      </c>
      <c r="BA108" s="166">
        <f>IF(AZ108=1,G108,0)</f>
        <v>0</v>
      </c>
      <c r="BB108" s="166">
        <f>IF(AZ108=2,G108,0)</f>
        <v>0</v>
      </c>
      <c r="BC108" s="166">
        <f>IF(AZ108=3,G108,0)</f>
        <v>0</v>
      </c>
      <c r="BD108" s="166">
        <f>IF(AZ108=4,G108,0)</f>
        <v>0</v>
      </c>
      <c r="BE108" s="166">
        <f>IF(AZ108=5,G108,0)</f>
        <v>0</v>
      </c>
      <c r="CA108" s="199">
        <v>12</v>
      </c>
      <c r="CB108" s="199">
        <v>0</v>
      </c>
      <c r="CZ108" s="166">
        <v>0</v>
      </c>
    </row>
    <row r="109" spans="1:104">
      <c r="A109" s="193">
        <v>60</v>
      </c>
      <c r="B109" s="194" t="s">
        <v>240</v>
      </c>
      <c r="C109" s="195" t="s">
        <v>241</v>
      </c>
      <c r="D109" s="196" t="s">
        <v>61</v>
      </c>
      <c r="E109" s="197"/>
      <c r="F109" s="197">
        <v>0</v>
      </c>
      <c r="G109" s="198">
        <f>E109*F109</f>
        <v>0</v>
      </c>
      <c r="O109" s="192">
        <v>2</v>
      </c>
      <c r="AA109" s="166">
        <v>7</v>
      </c>
      <c r="AB109" s="166">
        <v>1002</v>
      </c>
      <c r="AC109" s="166">
        <v>5</v>
      </c>
      <c r="AZ109" s="166">
        <v>2</v>
      </c>
      <c r="BA109" s="166">
        <f>IF(AZ109=1,G109,0)</f>
        <v>0</v>
      </c>
      <c r="BB109" s="166">
        <f>IF(AZ109=2,G109,0)</f>
        <v>0</v>
      </c>
      <c r="BC109" s="166">
        <f>IF(AZ109=3,G109,0)</f>
        <v>0</v>
      </c>
      <c r="BD109" s="166">
        <f>IF(AZ109=4,G109,0)</f>
        <v>0</v>
      </c>
      <c r="BE109" s="166">
        <f>IF(AZ109=5,G109,0)</f>
        <v>0</v>
      </c>
      <c r="CA109" s="199">
        <v>7</v>
      </c>
      <c r="CB109" s="199">
        <v>1002</v>
      </c>
      <c r="CZ109" s="166">
        <v>0</v>
      </c>
    </row>
    <row r="110" spans="1:104">
      <c r="A110" s="200"/>
      <c r="B110" s="201" t="s">
        <v>76</v>
      </c>
      <c r="C110" s="202" t="str">
        <f>CONCATENATE(B104," ",C104)</f>
        <v>767 Konstrukce zámečnické</v>
      </c>
      <c r="D110" s="203"/>
      <c r="E110" s="204"/>
      <c r="F110" s="205"/>
      <c r="G110" s="206">
        <f>SUM(G104:G109)</f>
        <v>0</v>
      </c>
      <c r="O110" s="192">
        <v>4</v>
      </c>
      <c r="BA110" s="207">
        <f>SUM(BA104:BA109)</f>
        <v>0</v>
      </c>
      <c r="BB110" s="207">
        <f>SUM(BB104:BB109)</f>
        <v>0</v>
      </c>
      <c r="BC110" s="207">
        <f>SUM(BC104:BC109)</f>
        <v>0</v>
      </c>
      <c r="BD110" s="207">
        <f>SUM(BD104:BD109)</f>
        <v>0</v>
      </c>
      <c r="BE110" s="207">
        <f>SUM(BE104:BE109)</f>
        <v>0</v>
      </c>
    </row>
    <row r="111" spans="1:104">
      <c r="A111" s="185" t="s">
        <v>72</v>
      </c>
      <c r="B111" s="186" t="s">
        <v>242</v>
      </c>
      <c r="C111" s="187" t="s">
        <v>243</v>
      </c>
      <c r="D111" s="188"/>
      <c r="E111" s="189"/>
      <c r="F111" s="189"/>
      <c r="G111" s="190"/>
      <c r="H111" s="191"/>
      <c r="I111" s="191"/>
      <c r="O111" s="192">
        <v>1</v>
      </c>
    </row>
    <row r="112" spans="1:104">
      <c r="A112" s="193">
        <v>61</v>
      </c>
      <c r="B112" s="194" t="s">
        <v>244</v>
      </c>
      <c r="C112" s="195" t="s">
        <v>245</v>
      </c>
      <c r="D112" s="196" t="s">
        <v>121</v>
      </c>
      <c r="E112" s="197">
        <v>4</v>
      </c>
      <c r="F112" s="197">
        <v>0</v>
      </c>
      <c r="G112" s="198">
        <f>E112*F112</f>
        <v>0</v>
      </c>
      <c r="O112" s="192">
        <v>2</v>
      </c>
      <c r="AA112" s="166">
        <v>1</v>
      </c>
      <c r="AB112" s="166">
        <v>7</v>
      </c>
      <c r="AC112" s="166">
        <v>7</v>
      </c>
      <c r="AZ112" s="166">
        <v>2</v>
      </c>
      <c r="BA112" s="166">
        <f>IF(AZ112=1,G112,0)</f>
        <v>0</v>
      </c>
      <c r="BB112" s="166">
        <f>IF(AZ112=2,G112,0)</f>
        <v>0</v>
      </c>
      <c r="BC112" s="166">
        <f>IF(AZ112=3,G112,0)</f>
        <v>0</v>
      </c>
      <c r="BD112" s="166">
        <f>IF(AZ112=4,G112,0)</f>
        <v>0</v>
      </c>
      <c r="BE112" s="166">
        <f>IF(AZ112=5,G112,0)</f>
        <v>0</v>
      </c>
      <c r="CA112" s="199">
        <v>1</v>
      </c>
      <c r="CB112" s="199">
        <v>7</v>
      </c>
      <c r="CZ112" s="166">
        <v>2.5999999999999998E-4</v>
      </c>
    </row>
    <row r="113" spans="1:104">
      <c r="A113" s="193">
        <v>62</v>
      </c>
      <c r="B113" s="194" t="s">
        <v>80</v>
      </c>
      <c r="C113" s="195" t="s">
        <v>246</v>
      </c>
      <c r="D113" s="196" t="s">
        <v>75</v>
      </c>
      <c r="E113" s="197">
        <v>2</v>
      </c>
      <c r="F113" s="197">
        <v>0</v>
      </c>
      <c r="G113" s="198">
        <f>E113*F113</f>
        <v>0</v>
      </c>
      <c r="O113" s="192">
        <v>2</v>
      </c>
      <c r="AA113" s="166">
        <v>12</v>
      </c>
      <c r="AB113" s="166">
        <v>0</v>
      </c>
      <c r="AC113" s="166">
        <v>13</v>
      </c>
      <c r="AZ113" s="166">
        <v>2</v>
      </c>
      <c r="BA113" s="166">
        <f>IF(AZ113=1,G113,0)</f>
        <v>0</v>
      </c>
      <c r="BB113" s="166">
        <f>IF(AZ113=2,G113,0)</f>
        <v>0</v>
      </c>
      <c r="BC113" s="166">
        <f>IF(AZ113=3,G113,0)</f>
        <v>0</v>
      </c>
      <c r="BD113" s="166">
        <f>IF(AZ113=4,G113,0)</f>
        <v>0</v>
      </c>
      <c r="BE113" s="166">
        <f>IF(AZ113=5,G113,0)</f>
        <v>0</v>
      </c>
      <c r="CA113" s="199">
        <v>12</v>
      </c>
      <c r="CB113" s="199">
        <v>0</v>
      </c>
      <c r="CZ113" s="166">
        <v>0</v>
      </c>
    </row>
    <row r="114" spans="1:104">
      <c r="A114" s="193">
        <v>63</v>
      </c>
      <c r="B114" s="194" t="s">
        <v>247</v>
      </c>
      <c r="C114" s="195" t="s">
        <v>248</v>
      </c>
      <c r="D114" s="196" t="s">
        <v>121</v>
      </c>
      <c r="E114" s="197">
        <v>4</v>
      </c>
      <c r="F114" s="197">
        <v>0</v>
      </c>
      <c r="G114" s="198">
        <f>E114*F114</f>
        <v>0</v>
      </c>
      <c r="O114" s="192">
        <v>2</v>
      </c>
      <c r="AA114" s="166">
        <v>3</v>
      </c>
      <c r="AB114" s="166">
        <v>9</v>
      </c>
      <c r="AC114" s="166">
        <v>61143032</v>
      </c>
      <c r="AZ114" s="166">
        <v>2</v>
      </c>
      <c r="BA114" s="166">
        <f>IF(AZ114=1,G114,0)</f>
        <v>0</v>
      </c>
      <c r="BB114" s="166">
        <f>IF(AZ114=2,G114,0)</f>
        <v>0</v>
      </c>
      <c r="BC114" s="166">
        <f>IF(AZ114=3,G114,0)</f>
        <v>0</v>
      </c>
      <c r="BD114" s="166">
        <f>IF(AZ114=4,G114,0)</f>
        <v>0</v>
      </c>
      <c r="BE114" s="166">
        <f>IF(AZ114=5,G114,0)</f>
        <v>0</v>
      </c>
      <c r="CA114" s="199">
        <v>3</v>
      </c>
      <c r="CB114" s="199">
        <v>9</v>
      </c>
      <c r="CZ114" s="166">
        <v>1.8200000000000001E-2</v>
      </c>
    </row>
    <row r="115" spans="1:104">
      <c r="A115" s="200"/>
      <c r="B115" s="201" t="s">
        <v>76</v>
      </c>
      <c r="C115" s="202" t="str">
        <f>CONCATENATE(B111," ",C111)</f>
        <v>769 Otvorové prvky z plastu</v>
      </c>
      <c r="D115" s="203"/>
      <c r="E115" s="204"/>
      <c r="F115" s="205"/>
      <c r="G115" s="206">
        <f>SUM(G111:G114)</f>
        <v>0</v>
      </c>
      <c r="O115" s="192">
        <v>4</v>
      </c>
      <c r="BA115" s="207">
        <f>SUM(BA111:BA114)</f>
        <v>0</v>
      </c>
      <c r="BB115" s="207">
        <f>SUM(BB111:BB114)</f>
        <v>0</v>
      </c>
      <c r="BC115" s="207">
        <f>SUM(BC111:BC114)</f>
        <v>0</v>
      </c>
      <c r="BD115" s="207">
        <f>SUM(BD111:BD114)</f>
        <v>0</v>
      </c>
      <c r="BE115" s="207">
        <f>SUM(BE111:BE114)</f>
        <v>0</v>
      </c>
    </row>
    <row r="116" spans="1:104">
      <c r="A116" s="185" t="s">
        <v>72</v>
      </c>
      <c r="B116" s="186" t="s">
        <v>249</v>
      </c>
      <c r="C116" s="187" t="s">
        <v>250</v>
      </c>
      <c r="D116" s="188"/>
      <c r="E116" s="189"/>
      <c r="F116" s="189"/>
      <c r="G116" s="190"/>
      <c r="H116" s="191"/>
      <c r="I116" s="191"/>
      <c r="O116" s="192">
        <v>1</v>
      </c>
    </row>
    <row r="117" spans="1:104">
      <c r="A117" s="193">
        <v>64</v>
      </c>
      <c r="B117" s="194" t="s">
        <v>251</v>
      </c>
      <c r="C117" s="195" t="s">
        <v>252</v>
      </c>
      <c r="D117" s="196" t="s">
        <v>116</v>
      </c>
      <c r="E117" s="197">
        <v>17.2</v>
      </c>
      <c r="F117" s="197">
        <v>0</v>
      </c>
      <c r="G117" s="198">
        <f>E117*F117</f>
        <v>0</v>
      </c>
      <c r="O117" s="192">
        <v>2</v>
      </c>
      <c r="AA117" s="166">
        <v>1</v>
      </c>
      <c r="AB117" s="166">
        <v>7</v>
      </c>
      <c r="AC117" s="166">
        <v>7</v>
      </c>
      <c r="AZ117" s="166">
        <v>2</v>
      </c>
      <c r="BA117" s="166">
        <f>IF(AZ117=1,G117,0)</f>
        <v>0</v>
      </c>
      <c r="BB117" s="166">
        <f>IF(AZ117=2,G117,0)</f>
        <v>0</v>
      </c>
      <c r="BC117" s="166">
        <f>IF(AZ117=3,G117,0)</f>
        <v>0</v>
      </c>
      <c r="BD117" s="166">
        <f>IF(AZ117=4,G117,0)</f>
        <v>0</v>
      </c>
      <c r="BE117" s="166">
        <f>IF(AZ117=5,G117,0)</f>
        <v>0</v>
      </c>
      <c r="CA117" s="199">
        <v>1</v>
      </c>
      <c r="CB117" s="199">
        <v>7</v>
      </c>
      <c r="CZ117" s="166">
        <v>2.7999999999999998E-4</v>
      </c>
    </row>
    <row r="118" spans="1:104">
      <c r="A118" s="193">
        <v>65</v>
      </c>
      <c r="B118" s="194" t="s">
        <v>253</v>
      </c>
      <c r="C118" s="195" t="s">
        <v>254</v>
      </c>
      <c r="D118" s="196" t="s">
        <v>97</v>
      </c>
      <c r="E118" s="197">
        <v>14.9</v>
      </c>
      <c r="F118" s="197">
        <v>0</v>
      </c>
      <c r="G118" s="198">
        <f>E118*F118</f>
        <v>0</v>
      </c>
      <c r="O118" s="192">
        <v>2</v>
      </c>
      <c r="AA118" s="166">
        <v>1</v>
      </c>
      <c r="AB118" s="166">
        <v>7</v>
      </c>
      <c r="AC118" s="166">
        <v>7</v>
      </c>
      <c r="AZ118" s="166">
        <v>2</v>
      </c>
      <c r="BA118" s="166">
        <f>IF(AZ118=1,G118,0)</f>
        <v>0</v>
      </c>
      <c r="BB118" s="166">
        <f>IF(AZ118=2,G118,0)</f>
        <v>0</v>
      </c>
      <c r="BC118" s="166">
        <f>IF(AZ118=3,G118,0)</f>
        <v>0</v>
      </c>
      <c r="BD118" s="166">
        <f>IF(AZ118=4,G118,0)</f>
        <v>0</v>
      </c>
      <c r="BE118" s="166">
        <f>IF(AZ118=5,G118,0)</f>
        <v>0</v>
      </c>
      <c r="CA118" s="199">
        <v>1</v>
      </c>
      <c r="CB118" s="199">
        <v>7</v>
      </c>
      <c r="CZ118" s="166">
        <v>5.0000000000000001E-3</v>
      </c>
    </row>
    <row r="119" spans="1:104">
      <c r="A119" s="193">
        <v>66</v>
      </c>
      <c r="B119" s="194" t="s">
        <v>255</v>
      </c>
      <c r="C119" s="195" t="s">
        <v>256</v>
      </c>
      <c r="D119" s="196" t="s">
        <v>238</v>
      </c>
      <c r="E119" s="197">
        <v>59.52</v>
      </c>
      <c r="F119" s="197">
        <v>0</v>
      </c>
      <c r="G119" s="198">
        <f>E119*F119</f>
        <v>0</v>
      </c>
      <c r="O119" s="192">
        <v>2</v>
      </c>
      <c r="AA119" s="166">
        <v>3</v>
      </c>
      <c r="AB119" s="166">
        <v>7</v>
      </c>
      <c r="AC119" s="166">
        <v>58582105</v>
      </c>
      <c r="AZ119" s="166">
        <v>2</v>
      </c>
      <c r="BA119" s="166">
        <f>IF(AZ119=1,G119,0)</f>
        <v>0</v>
      </c>
      <c r="BB119" s="166">
        <f>IF(AZ119=2,G119,0)</f>
        <v>0</v>
      </c>
      <c r="BC119" s="166">
        <f>IF(AZ119=3,G119,0)</f>
        <v>0</v>
      </c>
      <c r="BD119" s="166">
        <f>IF(AZ119=4,G119,0)</f>
        <v>0</v>
      </c>
      <c r="BE119" s="166">
        <f>IF(AZ119=5,G119,0)</f>
        <v>0</v>
      </c>
      <c r="CA119" s="199">
        <v>3</v>
      </c>
      <c r="CB119" s="199">
        <v>7</v>
      </c>
      <c r="CZ119" s="166">
        <v>1E-3</v>
      </c>
    </row>
    <row r="120" spans="1:104">
      <c r="A120" s="193">
        <v>67</v>
      </c>
      <c r="B120" s="194" t="s">
        <v>257</v>
      </c>
      <c r="C120" s="195" t="s">
        <v>258</v>
      </c>
      <c r="D120" s="196" t="s">
        <v>97</v>
      </c>
      <c r="E120" s="197">
        <v>16</v>
      </c>
      <c r="F120" s="197">
        <v>0</v>
      </c>
      <c r="G120" s="198">
        <f>E120*F120</f>
        <v>0</v>
      </c>
      <c r="O120" s="192">
        <v>2</v>
      </c>
      <c r="AA120" s="166">
        <v>3</v>
      </c>
      <c r="AB120" s="166">
        <v>7</v>
      </c>
      <c r="AC120" s="166">
        <v>59764206</v>
      </c>
      <c r="AZ120" s="166">
        <v>2</v>
      </c>
      <c r="BA120" s="166">
        <f>IF(AZ120=1,G120,0)</f>
        <v>0</v>
      </c>
      <c r="BB120" s="166">
        <f>IF(AZ120=2,G120,0)</f>
        <v>0</v>
      </c>
      <c r="BC120" s="166">
        <f>IF(AZ120=3,G120,0)</f>
        <v>0</v>
      </c>
      <c r="BD120" s="166">
        <f>IF(AZ120=4,G120,0)</f>
        <v>0</v>
      </c>
      <c r="BE120" s="166">
        <f>IF(AZ120=5,G120,0)</f>
        <v>0</v>
      </c>
      <c r="CA120" s="199">
        <v>3</v>
      </c>
      <c r="CB120" s="199">
        <v>7</v>
      </c>
      <c r="CZ120" s="166">
        <v>1.9199999999999998E-2</v>
      </c>
    </row>
    <row r="121" spans="1:104">
      <c r="A121" s="193">
        <v>68</v>
      </c>
      <c r="B121" s="194" t="s">
        <v>259</v>
      </c>
      <c r="C121" s="195" t="s">
        <v>260</v>
      </c>
      <c r="D121" s="196" t="s">
        <v>121</v>
      </c>
      <c r="E121" s="197">
        <v>56.76</v>
      </c>
      <c r="F121" s="197">
        <v>0</v>
      </c>
      <c r="G121" s="198">
        <f>E121*F121</f>
        <v>0</v>
      </c>
      <c r="O121" s="192">
        <v>2</v>
      </c>
      <c r="AA121" s="166">
        <v>3</v>
      </c>
      <c r="AB121" s="166">
        <v>7</v>
      </c>
      <c r="AC121" s="166">
        <v>59764241</v>
      </c>
      <c r="AZ121" s="166">
        <v>2</v>
      </c>
      <c r="BA121" s="166">
        <f>IF(AZ121=1,G121,0)</f>
        <v>0</v>
      </c>
      <c r="BB121" s="166">
        <f>IF(AZ121=2,G121,0)</f>
        <v>0</v>
      </c>
      <c r="BC121" s="166">
        <f>IF(AZ121=3,G121,0)</f>
        <v>0</v>
      </c>
      <c r="BD121" s="166">
        <f>IF(AZ121=4,G121,0)</f>
        <v>0</v>
      </c>
      <c r="BE121" s="166">
        <f>IF(AZ121=5,G121,0)</f>
        <v>0</v>
      </c>
      <c r="CA121" s="199">
        <v>3</v>
      </c>
      <c r="CB121" s="199">
        <v>7</v>
      </c>
      <c r="CZ121" s="166">
        <v>4.4999999999999999E-4</v>
      </c>
    </row>
    <row r="122" spans="1:104">
      <c r="A122" s="193">
        <v>69</v>
      </c>
      <c r="B122" s="194" t="s">
        <v>261</v>
      </c>
      <c r="C122" s="195" t="s">
        <v>262</v>
      </c>
      <c r="D122" s="196" t="s">
        <v>61</v>
      </c>
      <c r="E122" s="197"/>
      <c r="F122" s="197">
        <v>0</v>
      </c>
      <c r="G122" s="198">
        <f>E122*F122</f>
        <v>0</v>
      </c>
      <c r="O122" s="192">
        <v>2</v>
      </c>
      <c r="AA122" s="166">
        <v>7</v>
      </c>
      <c r="AB122" s="166">
        <v>1002</v>
      </c>
      <c r="AC122" s="166">
        <v>5</v>
      </c>
      <c r="AZ122" s="166">
        <v>2</v>
      </c>
      <c r="BA122" s="166">
        <f>IF(AZ122=1,G122,0)</f>
        <v>0</v>
      </c>
      <c r="BB122" s="166">
        <f>IF(AZ122=2,G122,0)</f>
        <v>0</v>
      </c>
      <c r="BC122" s="166">
        <f>IF(AZ122=3,G122,0)</f>
        <v>0</v>
      </c>
      <c r="BD122" s="166">
        <f>IF(AZ122=4,G122,0)</f>
        <v>0</v>
      </c>
      <c r="BE122" s="166">
        <f>IF(AZ122=5,G122,0)</f>
        <v>0</v>
      </c>
      <c r="CA122" s="199">
        <v>7</v>
      </c>
      <c r="CB122" s="199">
        <v>1002</v>
      </c>
      <c r="CZ122" s="166">
        <v>0</v>
      </c>
    </row>
    <row r="123" spans="1:104">
      <c r="A123" s="200"/>
      <c r="B123" s="201" t="s">
        <v>76</v>
      </c>
      <c r="C123" s="202" t="str">
        <f>CONCATENATE(B116," ",C116)</f>
        <v>771 Podlahy z dlaždic a obklady</v>
      </c>
      <c r="D123" s="203"/>
      <c r="E123" s="204"/>
      <c r="F123" s="205"/>
      <c r="G123" s="206">
        <f>SUM(G116:G122)</f>
        <v>0</v>
      </c>
      <c r="O123" s="192">
        <v>4</v>
      </c>
      <c r="BA123" s="207">
        <f>SUM(BA116:BA122)</f>
        <v>0</v>
      </c>
      <c r="BB123" s="207">
        <f>SUM(BB116:BB122)</f>
        <v>0</v>
      </c>
      <c r="BC123" s="207">
        <f>SUM(BC116:BC122)</f>
        <v>0</v>
      </c>
      <c r="BD123" s="207">
        <f>SUM(BD116:BD122)</f>
        <v>0</v>
      </c>
      <c r="BE123" s="207">
        <f>SUM(BE116:BE122)</f>
        <v>0</v>
      </c>
    </row>
    <row r="124" spans="1:104">
      <c r="A124" s="185" t="s">
        <v>72</v>
      </c>
      <c r="B124" s="186" t="s">
        <v>263</v>
      </c>
      <c r="C124" s="187" t="s">
        <v>264</v>
      </c>
      <c r="D124" s="188"/>
      <c r="E124" s="189"/>
      <c r="F124" s="189"/>
      <c r="G124" s="190"/>
      <c r="H124" s="191"/>
      <c r="I124" s="191"/>
      <c r="O124" s="192">
        <v>1</v>
      </c>
    </row>
    <row r="125" spans="1:104">
      <c r="A125" s="193">
        <v>70</v>
      </c>
      <c r="B125" s="194" t="s">
        <v>265</v>
      </c>
      <c r="C125" s="195" t="s">
        <v>266</v>
      </c>
      <c r="D125" s="196" t="s">
        <v>97</v>
      </c>
      <c r="E125" s="197">
        <v>34.08</v>
      </c>
      <c r="F125" s="197">
        <v>0</v>
      </c>
      <c r="G125" s="198">
        <f>E125*F125</f>
        <v>0</v>
      </c>
      <c r="O125" s="192">
        <v>2</v>
      </c>
      <c r="AA125" s="166">
        <v>1</v>
      </c>
      <c r="AB125" s="166">
        <v>7</v>
      </c>
      <c r="AC125" s="166">
        <v>7</v>
      </c>
      <c r="AZ125" s="166">
        <v>2</v>
      </c>
      <c r="BA125" s="166">
        <f>IF(AZ125=1,G125,0)</f>
        <v>0</v>
      </c>
      <c r="BB125" s="166">
        <f>IF(AZ125=2,G125,0)</f>
        <v>0</v>
      </c>
      <c r="BC125" s="166">
        <f>IF(AZ125=3,G125,0)</f>
        <v>0</v>
      </c>
      <c r="BD125" s="166">
        <f>IF(AZ125=4,G125,0)</f>
        <v>0</v>
      </c>
      <c r="BE125" s="166">
        <f>IF(AZ125=5,G125,0)</f>
        <v>0</v>
      </c>
      <c r="CA125" s="199">
        <v>1</v>
      </c>
      <c r="CB125" s="199">
        <v>7</v>
      </c>
      <c r="CZ125" s="166">
        <v>2.9999999999999997E-4</v>
      </c>
    </row>
    <row r="126" spans="1:104" ht="20.399999999999999">
      <c r="A126" s="193">
        <v>71</v>
      </c>
      <c r="B126" s="194" t="s">
        <v>267</v>
      </c>
      <c r="C126" s="195" t="s">
        <v>268</v>
      </c>
      <c r="D126" s="196" t="s">
        <v>97</v>
      </c>
      <c r="E126" s="197">
        <v>19.2</v>
      </c>
      <c r="F126" s="197">
        <v>0</v>
      </c>
      <c r="G126" s="198">
        <f>E126*F126</f>
        <v>0</v>
      </c>
      <c r="O126" s="192">
        <v>2</v>
      </c>
      <c r="AA126" s="166">
        <v>1</v>
      </c>
      <c r="AB126" s="166">
        <v>7</v>
      </c>
      <c r="AC126" s="166">
        <v>7</v>
      </c>
      <c r="AZ126" s="166">
        <v>2</v>
      </c>
      <c r="BA126" s="166">
        <f>IF(AZ126=1,G126,0)</f>
        <v>0</v>
      </c>
      <c r="BB126" s="166">
        <f>IF(AZ126=2,G126,0)</f>
        <v>0</v>
      </c>
      <c r="BC126" s="166">
        <f>IF(AZ126=3,G126,0)</f>
        <v>0</v>
      </c>
      <c r="BD126" s="166">
        <f>IF(AZ126=4,G126,0)</f>
        <v>0</v>
      </c>
      <c r="BE126" s="166">
        <f>IF(AZ126=5,G126,0)</f>
        <v>0</v>
      </c>
      <c r="CA126" s="199">
        <v>1</v>
      </c>
      <c r="CB126" s="199">
        <v>7</v>
      </c>
      <c r="CZ126" s="166">
        <v>0</v>
      </c>
    </row>
    <row r="127" spans="1:104" ht="20.399999999999999">
      <c r="A127" s="193">
        <v>72</v>
      </c>
      <c r="B127" s="194" t="s">
        <v>269</v>
      </c>
      <c r="C127" s="195" t="s">
        <v>270</v>
      </c>
      <c r="D127" s="196" t="s">
        <v>97</v>
      </c>
      <c r="E127" s="197">
        <v>19.2</v>
      </c>
      <c r="F127" s="197">
        <v>0</v>
      </c>
      <c r="G127" s="198">
        <f>E127*F127</f>
        <v>0</v>
      </c>
      <c r="O127" s="192">
        <v>2</v>
      </c>
      <c r="AA127" s="166">
        <v>1</v>
      </c>
      <c r="AB127" s="166">
        <v>7</v>
      </c>
      <c r="AC127" s="166">
        <v>7</v>
      </c>
      <c r="AZ127" s="166">
        <v>2</v>
      </c>
      <c r="BA127" s="166">
        <f>IF(AZ127=1,G127,0)</f>
        <v>0</v>
      </c>
      <c r="BB127" s="166">
        <f>IF(AZ127=2,G127,0)</f>
        <v>0</v>
      </c>
      <c r="BC127" s="166">
        <f>IF(AZ127=3,G127,0)</f>
        <v>0</v>
      </c>
      <c r="BD127" s="166">
        <f>IF(AZ127=4,G127,0)</f>
        <v>0</v>
      </c>
      <c r="BE127" s="166">
        <f>IF(AZ127=5,G127,0)</f>
        <v>0</v>
      </c>
      <c r="CA127" s="199">
        <v>1</v>
      </c>
      <c r="CB127" s="199">
        <v>7</v>
      </c>
      <c r="CZ127" s="166">
        <v>3.8800000000000002E-3</v>
      </c>
    </row>
    <row r="128" spans="1:104" ht="20.399999999999999">
      <c r="A128" s="193">
        <v>73</v>
      </c>
      <c r="B128" s="194" t="s">
        <v>271</v>
      </c>
      <c r="C128" s="195" t="s">
        <v>272</v>
      </c>
      <c r="D128" s="196" t="s">
        <v>116</v>
      </c>
      <c r="E128" s="197">
        <v>6.4</v>
      </c>
      <c r="F128" s="197">
        <v>0</v>
      </c>
      <c r="G128" s="198">
        <f>E128*F128</f>
        <v>0</v>
      </c>
      <c r="O128" s="192">
        <v>2</v>
      </c>
      <c r="AA128" s="166">
        <v>1</v>
      </c>
      <c r="AB128" s="166">
        <v>7</v>
      </c>
      <c r="AC128" s="166">
        <v>7</v>
      </c>
      <c r="AZ128" s="166">
        <v>2</v>
      </c>
      <c r="BA128" s="166">
        <f>IF(AZ128=1,G128,0)</f>
        <v>0</v>
      </c>
      <c r="BB128" s="166">
        <f>IF(AZ128=2,G128,0)</f>
        <v>0</v>
      </c>
      <c r="BC128" s="166">
        <f>IF(AZ128=3,G128,0)</f>
        <v>0</v>
      </c>
      <c r="BD128" s="166">
        <f>IF(AZ128=4,G128,0)</f>
        <v>0</v>
      </c>
      <c r="BE128" s="166">
        <f>IF(AZ128=5,G128,0)</f>
        <v>0</v>
      </c>
      <c r="CA128" s="199">
        <v>1</v>
      </c>
      <c r="CB128" s="199">
        <v>7</v>
      </c>
      <c r="CZ128" s="166">
        <v>0</v>
      </c>
    </row>
    <row r="129" spans="1:104">
      <c r="A129" s="193">
        <v>74</v>
      </c>
      <c r="B129" s="194" t="s">
        <v>80</v>
      </c>
      <c r="C129" s="195" t="s">
        <v>273</v>
      </c>
      <c r="D129" s="196" t="s">
        <v>238</v>
      </c>
      <c r="E129" s="197">
        <v>59.52</v>
      </c>
      <c r="F129" s="197">
        <v>0</v>
      </c>
      <c r="G129" s="198">
        <f>E129*F129</f>
        <v>0</v>
      </c>
      <c r="O129" s="192">
        <v>2</v>
      </c>
      <c r="AA129" s="166">
        <v>12</v>
      </c>
      <c r="AB129" s="166">
        <v>0</v>
      </c>
      <c r="AC129" s="166">
        <v>14</v>
      </c>
      <c r="AZ129" s="166">
        <v>2</v>
      </c>
      <c r="BA129" s="166">
        <f>IF(AZ129=1,G129,0)</f>
        <v>0</v>
      </c>
      <c r="BB129" s="166">
        <f>IF(AZ129=2,G129,0)</f>
        <v>0</v>
      </c>
      <c r="BC129" s="166">
        <f>IF(AZ129=3,G129,0)</f>
        <v>0</v>
      </c>
      <c r="BD129" s="166">
        <f>IF(AZ129=4,G129,0)</f>
        <v>0</v>
      </c>
      <c r="BE129" s="166">
        <f>IF(AZ129=5,G129,0)</f>
        <v>0</v>
      </c>
      <c r="CA129" s="199">
        <v>12</v>
      </c>
      <c r="CB129" s="199">
        <v>0</v>
      </c>
      <c r="CZ129" s="166">
        <v>0</v>
      </c>
    </row>
    <row r="130" spans="1:104">
      <c r="A130" s="193">
        <v>75</v>
      </c>
      <c r="B130" s="194" t="s">
        <v>177</v>
      </c>
      <c r="C130" s="195" t="s">
        <v>274</v>
      </c>
      <c r="D130" s="196" t="s">
        <v>97</v>
      </c>
      <c r="E130" s="197">
        <v>19.2</v>
      </c>
      <c r="F130" s="197">
        <v>0</v>
      </c>
      <c r="G130" s="198">
        <f>E130*F130</f>
        <v>0</v>
      </c>
      <c r="O130" s="192">
        <v>2</v>
      </c>
      <c r="AA130" s="166">
        <v>12</v>
      </c>
      <c r="AB130" s="166">
        <v>0</v>
      </c>
      <c r="AC130" s="166">
        <v>15</v>
      </c>
      <c r="AZ130" s="166">
        <v>2</v>
      </c>
      <c r="BA130" s="166">
        <f>IF(AZ130=1,G130,0)</f>
        <v>0</v>
      </c>
      <c r="BB130" s="166">
        <f>IF(AZ130=2,G130,0)</f>
        <v>0</v>
      </c>
      <c r="BC130" s="166">
        <f>IF(AZ130=3,G130,0)</f>
        <v>0</v>
      </c>
      <c r="BD130" s="166">
        <f>IF(AZ130=4,G130,0)</f>
        <v>0</v>
      </c>
      <c r="BE130" s="166">
        <f>IF(AZ130=5,G130,0)</f>
        <v>0</v>
      </c>
      <c r="CA130" s="199">
        <v>12</v>
      </c>
      <c r="CB130" s="199">
        <v>0</v>
      </c>
      <c r="CZ130" s="166">
        <v>0</v>
      </c>
    </row>
    <row r="131" spans="1:104">
      <c r="A131" s="193">
        <v>76</v>
      </c>
      <c r="B131" s="194" t="s">
        <v>179</v>
      </c>
      <c r="C131" s="195" t="s">
        <v>275</v>
      </c>
      <c r="D131" s="196" t="s">
        <v>97</v>
      </c>
      <c r="E131" s="197">
        <v>19.2</v>
      </c>
      <c r="F131" s="197">
        <v>0</v>
      </c>
      <c r="G131" s="198">
        <f>E131*F131</f>
        <v>0</v>
      </c>
      <c r="O131" s="192">
        <v>2</v>
      </c>
      <c r="AA131" s="166">
        <v>12</v>
      </c>
      <c r="AB131" s="166">
        <v>0</v>
      </c>
      <c r="AC131" s="166">
        <v>16</v>
      </c>
      <c r="AZ131" s="166">
        <v>2</v>
      </c>
      <c r="BA131" s="166">
        <f>IF(AZ131=1,G131,0)</f>
        <v>0</v>
      </c>
      <c r="BB131" s="166">
        <f>IF(AZ131=2,G131,0)</f>
        <v>0</v>
      </c>
      <c r="BC131" s="166">
        <f>IF(AZ131=3,G131,0)</f>
        <v>0</v>
      </c>
      <c r="BD131" s="166">
        <f>IF(AZ131=4,G131,0)</f>
        <v>0</v>
      </c>
      <c r="BE131" s="166">
        <f>IF(AZ131=5,G131,0)</f>
        <v>0</v>
      </c>
      <c r="CA131" s="199">
        <v>12</v>
      </c>
      <c r="CB131" s="199">
        <v>0</v>
      </c>
      <c r="CZ131" s="166">
        <v>0</v>
      </c>
    </row>
    <row r="132" spans="1:104">
      <c r="A132" s="193">
        <v>77</v>
      </c>
      <c r="B132" s="194" t="s">
        <v>181</v>
      </c>
      <c r="C132" s="195" t="s">
        <v>276</v>
      </c>
      <c r="D132" s="196" t="s">
        <v>277</v>
      </c>
      <c r="E132" s="197">
        <v>18.8</v>
      </c>
      <c r="F132" s="197">
        <v>0</v>
      </c>
      <c r="G132" s="198">
        <f>E132*F132</f>
        <v>0</v>
      </c>
      <c r="O132" s="192">
        <v>2</v>
      </c>
      <c r="AA132" s="166">
        <v>12</v>
      </c>
      <c r="AB132" s="166">
        <v>0</v>
      </c>
      <c r="AC132" s="166">
        <v>17</v>
      </c>
      <c r="AZ132" s="166">
        <v>2</v>
      </c>
      <c r="BA132" s="166">
        <f>IF(AZ132=1,G132,0)</f>
        <v>0</v>
      </c>
      <c r="BB132" s="166">
        <f>IF(AZ132=2,G132,0)</f>
        <v>0</v>
      </c>
      <c r="BC132" s="166">
        <f>IF(AZ132=3,G132,0)</f>
        <v>0</v>
      </c>
      <c r="BD132" s="166">
        <f>IF(AZ132=4,G132,0)</f>
        <v>0</v>
      </c>
      <c r="BE132" s="166">
        <f>IF(AZ132=5,G132,0)</f>
        <v>0</v>
      </c>
      <c r="CA132" s="199">
        <v>12</v>
      </c>
      <c r="CB132" s="199">
        <v>0</v>
      </c>
      <c r="CZ132" s="166">
        <v>0</v>
      </c>
    </row>
    <row r="133" spans="1:104">
      <c r="A133" s="193">
        <v>78</v>
      </c>
      <c r="B133" s="194" t="s">
        <v>278</v>
      </c>
      <c r="C133" s="195" t="s">
        <v>279</v>
      </c>
      <c r="D133" s="196" t="s">
        <v>277</v>
      </c>
      <c r="E133" s="197">
        <v>21.8</v>
      </c>
      <c r="F133" s="197">
        <v>0</v>
      </c>
      <c r="G133" s="198">
        <f>E133*F133</f>
        <v>0</v>
      </c>
      <c r="O133" s="192">
        <v>2</v>
      </c>
      <c r="AA133" s="166">
        <v>12</v>
      </c>
      <c r="AB133" s="166">
        <v>0</v>
      </c>
      <c r="AC133" s="166">
        <v>18</v>
      </c>
      <c r="AZ133" s="166">
        <v>2</v>
      </c>
      <c r="BA133" s="166">
        <f>IF(AZ133=1,G133,0)</f>
        <v>0</v>
      </c>
      <c r="BB133" s="166">
        <f>IF(AZ133=2,G133,0)</f>
        <v>0</v>
      </c>
      <c r="BC133" s="166">
        <f>IF(AZ133=3,G133,0)</f>
        <v>0</v>
      </c>
      <c r="BD133" s="166">
        <f>IF(AZ133=4,G133,0)</f>
        <v>0</v>
      </c>
      <c r="BE133" s="166">
        <f>IF(AZ133=5,G133,0)</f>
        <v>0</v>
      </c>
      <c r="CA133" s="199">
        <v>12</v>
      </c>
      <c r="CB133" s="199">
        <v>0</v>
      </c>
      <c r="CZ133" s="166">
        <v>0</v>
      </c>
    </row>
    <row r="134" spans="1:104">
      <c r="A134" s="193">
        <v>79</v>
      </c>
      <c r="B134" s="194" t="s">
        <v>280</v>
      </c>
      <c r="C134" s="195" t="s">
        <v>281</v>
      </c>
      <c r="D134" s="196" t="s">
        <v>61</v>
      </c>
      <c r="E134" s="197"/>
      <c r="F134" s="197">
        <v>0</v>
      </c>
      <c r="G134" s="198">
        <f>E134*F134</f>
        <v>0</v>
      </c>
      <c r="O134" s="192">
        <v>2</v>
      </c>
      <c r="AA134" s="166">
        <v>7</v>
      </c>
      <c r="AB134" s="166">
        <v>1002</v>
      </c>
      <c r="AC134" s="166">
        <v>5</v>
      </c>
      <c r="AZ134" s="166">
        <v>2</v>
      </c>
      <c r="BA134" s="166">
        <f>IF(AZ134=1,G134,0)</f>
        <v>0</v>
      </c>
      <c r="BB134" s="166">
        <f>IF(AZ134=2,G134,0)</f>
        <v>0</v>
      </c>
      <c r="BC134" s="166">
        <f>IF(AZ134=3,G134,0)</f>
        <v>0</v>
      </c>
      <c r="BD134" s="166">
        <f>IF(AZ134=4,G134,0)</f>
        <v>0</v>
      </c>
      <c r="BE134" s="166">
        <f>IF(AZ134=5,G134,0)</f>
        <v>0</v>
      </c>
      <c r="CA134" s="199">
        <v>7</v>
      </c>
      <c r="CB134" s="199">
        <v>1002</v>
      </c>
      <c r="CZ134" s="166">
        <v>0</v>
      </c>
    </row>
    <row r="135" spans="1:104">
      <c r="A135" s="200"/>
      <c r="B135" s="201" t="s">
        <v>76</v>
      </c>
      <c r="C135" s="202" t="str">
        <f>CONCATENATE(B124," ",C124)</f>
        <v>776 Podlahy povlakové</v>
      </c>
      <c r="D135" s="203"/>
      <c r="E135" s="204"/>
      <c r="F135" s="205"/>
      <c r="G135" s="206">
        <f>SUM(G124:G134)</f>
        <v>0</v>
      </c>
      <c r="O135" s="192">
        <v>4</v>
      </c>
      <c r="BA135" s="207">
        <f>SUM(BA124:BA134)</f>
        <v>0</v>
      </c>
      <c r="BB135" s="207">
        <f>SUM(BB124:BB134)</f>
        <v>0</v>
      </c>
      <c r="BC135" s="207">
        <f>SUM(BC124:BC134)</f>
        <v>0</v>
      </c>
      <c r="BD135" s="207">
        <f>SUM(BD124:BD134)</f>
        <v>0</v>
      </c>
      <c r="BE135" s="207">
        <f>SUM(BE124:BE134)</f>
        <v>0</v>
      </c>
    </row>
    <row r="136" spans="1:104">
      <c r="A136" s="185" t="s">
        <v>72</v>
      </c>
      <c r="B136" s="186" t="s">
        <v>282</v>
      </c>
      <c r="C136" s="187" t="s">
        <v>283</v>
      </c>
      <c r="D136" s="188"/>
      <c r="E136" s="189"/>
      <c r="F136" s="189"/>
      <c r="G136" s="190"/>
      <c r="H136" s="191"/>
      <c r="I136" s="191"/>
      <c r="O136" s="192">
        <v>1</v>
      </c>
    </row>
    <row r="137" spans="1:104">
      <c r="A137" s="193">
        <v>80</v>
      </c>
      <c r="B137" s="194" t="s">
        <v>284</v>
      </c>
      <c r="C137" s="195" t="s">
        <v>285</v>
      </c>
      <c r="D137" s="196" t="s">
        <v>97</v>
      </c>
      <c r="E137" s="197">
        <v>34.08</v>
      </c>
      <c r="F137" s="197">
        <v>0</v>
      </c>
      <c r="G137" s="198">
        <f>E137*F137</f>
        <v>0</v>
      </c>
      <c r="O137" s="192">
        <v>2</v>
      </c>
      <c r="AA137" s="166">
        <v>1</v>
      </c>
      <c r="AB137" s="166">
        <v>7</v>
      </c>
      <c r="AC137" s="166">
        <v>7</v>
      </c>
      <c r="AZ137" s="166">
        <v>2</v>
      </c>
      <c r="BA137" s="166">
        <f>IF(AZ137=1,G137,0)</f>
        <v>0</v>
      </c>
      <c r="BB137" s="166">
        <f>IF(AZ137=2,G137,0)</f>
        <v>0</v>
      </c>
      <c r="BC137" s="166">
        <f>IF(AZ137=3,G137,0)</f>
        <v>0</v>
      </c>
      <c r="BD137" s="166">
        <f>IF(AZ137=4,G137,0)</f>
        <v>0</v>
      </c>
      <c r="BE137" s="166">
        <f>IF(AZ137=5,G137,0)</f>
        <v>0</v>
      </c>
      <c r="CA137" s="199">
        <v>1</v>
      </c>
      <c r="CB137" s="199">
        <v>7</v>
      </c>
      <c r="CZ137" s="166">
        <v>3.0000000000000001E-3</v>
      </c>
    </row>
    <row r="138" spans="1:104">
      <c r="A138" s="193">
        <v>81</v>
      </c>
      <c r="B138" s="194" t="s">
        <v>286</v>
      </c>
      <c r="C138" s="195" t="s">
        <v>287</v>
      </c>
      <c r="D138" s="196" t="s">
        <v>61</v>
      </c>
      <c r="E138" s="197"/>
      <c r="F138" s="197">
        <v>0</v>
      </c>
      <c r="G138" s="198">
        <f>E138*F138</f>
        <v>0</v>
      </c>
      <c r="O138" s="192">
        <v>2</v>
      </c>
      <c r="AA138" s="166">
        <v>7</v>
      </c>
      <c r="AB138" s="166">
        <v>1002</v>
      </c>
      <c r="AC138" s="166">
        <v>5</v>
      </c>
      <c r="AZ138" s="166">
        <v>2</v>
      </c>
      <c r="BA138" s="166">
        <f>IF(AZ138=1,G138,0)</f>
        <v>0</v>
      </c>
      <c r="BB138" s="166">
        <f>IF(AZ138=2,G138,0)</f>
        <v>0</v>
      </c>
      <c r="BC138" s="166">
        <f>IF(AZ138=3,G138,0)</f>
        <v>0</v>
      </c>
      <c r="BD138" s="166">
        <f>IF(AZ138=4,G138,0)</f>
        <v>0</v>
      </c>
      <c r="BE138" s="166">
        <f>IF(AZ138=5,G138,0)</f>
        <v>0</v>
      </c>
      <c r="CA138" s="199">
        <v>7</v>
      </c>
      <c r="CB138" s="199">
        <v>1002</v>
      </c>
      <c r="CZ138" s="166">
        <v>0</v>
      </c>
    </row>
    <row r="139" spans="1:104">
      <c r="A139" s="200"/>
      <c r="B139" s="201" t="s">
        <v>76</v>
      </c>
      <c r="C139" s="202" t="str">
        <f>CONCATENATE(B136," ",C136)</f>
        <v>777 Podlahy ze syntetických hmot</v>
      </c>
      <c r="D139" s="203"/>
      <c r="E139" s="204"/>
      <c r="F139" s="205"/>
      <c r="G139" s="206">
        <f>SUM(G136:G138)</f>
        <v>0</v>
      </c>
      <c r="O139" s="192">
        <v>4</v>
      </c>
      <c r="BA139" s="207">
        <f>SUM(BA136:BA138)</f>
        <v>0</v>
      </c>
      <c r="BB139" s="207">
        <f>SUM(BB136:BB138)</f>
        <v>0</v>
      </c>
      <c r="BC139" s="207">
        <f>SUM(BC136:BC138)</f>
        <v>0</v>
      </c>
      <c r="BD139" s="207">
        <f>SUM(BD136:BD138)</f>
        <v>0</v>
      </c>
      <c r="BE139" s="207">
        <f>SUM(BE136:BE138)</f>
        <v>0</v>
      </c>
    </row>
    <row r="140" spans="1:104">
      <c r="A140" s="185" t="s">
        <v>72</v>
      </c>
      <c r="B140" s="186" t="s">
        <v>288</v>
      </c>
      <c r="C140" s="187" t="s">
        <v>289</v>
      </c>
      <c r="D140" s="188"/>
      <c r="E140" s="189"/>
      <c r="F140" s="189"/>
      <c r="G140" s="190"/>
      <c r="H140" s="191"/>
      <c r="I140" s="191"/>
      <c r="O140" s="192">
        <v>1</v>
      </c>
    </row>
    <row r="141" spans="1:104">
      <c r="A141" s="193">
        <v>82</v>
      </c>
      <c r="B141" s="194" t="s">
        <v>290</v>
      </c>
      <c r="C141" s="195" t="s">
        <v>291</v>
      </c>
      <c r="D141" s="196" t="s">
        <v>97</v>
      </c>
      <c r="E141" s="197">
        <v>95.44</v>
      </c>
      <c r="F141" s="197">
        <v>0</v>
      </c>
      <c r="G141" s="198">
        <f>E141*F141</f>
        <v>0</v>
      </c>
      <c r="O141" s="192">
        <v>2</v>
      </c>
      <c r="AA141" s="166">
        <v>1</v>
      </c>
      <c r="AB141" s="166">
        <v>7</v>
      </c>
      <c r="AC141" s="166">
        <v>7</v>
      </c>
      <c r="AZ141" s="166">
        <v>2</v>
      </c>
      <c r="BA141" s="166">
        <f>IF(AZ141=1,G141,0)</f>
        <v>0</v>
      </c>
      <c r="BB141" s="166">
        <f>IF(AZ141=2,G141,0)</f>
        <v>0</v>
      </c>
      <c r="BC141" s="166">
        <f>IF(AZ141=3,G141,0)</f>
        <v>0</v>
      </c>
      <c r="BD141" s="166">
        <f>IF(AZ141=4,G141,0)</f>
        <v>0</v>
      </c>
      <c r="BE141" s="166">
        <f>IF(AZ141=5,G141,0)</f>
        <v>0</v>
      </c>
      <c r="CA141" s="199">
        <v>1</v>
      </c>
      <c r="CB141" s="199">
        <v>7</v>
      </c>
      <c r="CZ141" s="166">
        <v>4.0000000000000002E-4</v>
      </c>
    </row>
    <row r="142" spans="1:104">
      <c r="A142" s="193">
        <v>83</v>
      </c>
      <c r="B142" s="194" t="s">
        <v>292</v>
      </c>
      <c r="C142" s="195" t="s">
        <v>293</v>
      </c>
      <c r="D142" s="196" t="s">
        <v>97</v>
      </c>
      <c r="E142" s="197">
        <v>95.44</v>
      </c>
      <c r="F142" s="197">
        <v>0</v>
      </c>
      <c r="G142" s="198">
        <f>E142*F142</f>
        <v>0</v>
      </c>
      <c r="O142" s="192">
        <v>2</v>
      </c>
      <c r="AA142" s="166">
        <v>1</v>
      </c>
      <c r="AB142" s="166">
        <v>7</v>
      </c>
      <c r="AC142" s="166">
        <v>7</v>
      </c>
      <c r="AZ142" s="166">
        <v>2</v>
      </c>
      <c r="BA142" s="166">
        <f>IF(AZ142=1,G142,0)</f>
        <v>0</v>
      </c>
      <c r="BB142" s="166">
        <f>IF(AZ142=2,G142,0)</f>
        <v>0</v>
      </c>
      <c r="BC142" s="166">
        <f>IF(AZ142=3,G142,0)</f>
        <v>0</v>
      </c>
      <c r="BD142" s="166">
        <f>IF(AZ142=4,G142,0)</f>
        <v>0</v>
      </c>
      <c r="BE142" s="166">
        <f>IF(AZ142=5,G142,0)</f>
        <v>0</v>
      </c>
      <c r="CA142" s="199">
        <v>1</v>
      </c>
      <c r="CB142" s="199">
        <v>7</v>
      </c>
      <c r="CZ142" s="166">
        <v>3.8500000000000001E-3</v>
      </c>
    </row>
    <row r="143" spans="1:104">
      <c r="A143" s="193">
        <v>84</v>
      </c>
      <c r="B143" s="194" t="s">
        <v>294</v>
      </c>
      <c r="C143" s="195" t="s">
        <v>295</v>
      </c>
      <c r="D143" s="196" t="s">
        <v>116</v>
      </c>
      <c r="E143" s="197">
        <v>2.4</v>
      </c>
      <c r="F143" s="197">
        <v>0</v>
      </c>
      <c r="G143" s="198">
        <f>E143*F143</f>
        <v>0</v>
      </c>
      <c r="O143" s="192">
        <v>2</v>
      </c>
      <c r="AA143" s="166">
        <v>1</v>
      </c>
      <c r="AB143" s="166">
        <v>7</v>
      </c>
      <c r="AC143" s="166">
        <v>7</v>
      </c>
      <c r="AZ143" s="166">
        <v>2</v>
      </c>
      <c r="BA143" s="166">
        <f>IF(AZ143=1,G143,0)</f>
        <v>0</v>
      </c>
      <c r="BB143" s="166">
        <f>IF(AZ143=2,G143,0)</f>
        <v>0</v>
      </c>
      <c r="BC143" s="166">
        <f>IF(AZ143=3,G143,0)</f>
        <v>0</v>
      </c>
      <c r="BD143" s="166">
        <f>IF(AZ143=4,G143,0)</f>
        <v>0</v>
      </c>
      <c r="BE143" s="166">
        <f>IF(AZ143=5,G143,0)</f>
        <v>0</v>
      </c>
      <c r="CA143" s="199">
        <v>1</v>
      </c>
      <c r="CB143" s="199">
        <v>7</v>
      </c>
      <c r="CZ143" s="166">
        <v>7.5900000000000004E-3</v>
      </c>
    </row>
    <row r="144" spans="1:104">
      <c r="A144" s="193">
        <v>85</v>
      </c>
      <c r="B144" s="194" t="s">
        <v>296</v>
      </c>
      <c r="C144" s="195" t="s">
        <v>297</v>
      </c>
      <c r="D144" s="196" t="s">
        <v>97</v>
      </c>
      <c r="E144" s="197">
        <v>109.756</v>
      </c>
      <c r="F144" s="197">
        <v>0</v>
      </c>
      <c r="G144" s="198">
        <f>E144*F144</f>
        <v>0</v>
      </c>
      <c r="O144" s="192">
        <v>2</v>
      </c>
      <c r="AA144" s="166">
        <v>12</v>
      </c>
      <c r="AB144" s="166">
        <v>0</v>
      </c>
      <c r="AC144" s="166">
        <v>19</v>
      </c>
      <c r="AZ144" s="166">
        <v>2</v>
      </c>
      <c r="BA144" s="166">
        <f>IF(AZ144=1,G144,0)</f>
        <v>0</v>
      </c>
      <c r="BB144" s="166">
        <f>IF(AZ144=2,G144,0)</f>
        <v>0</v>
      </c>
      <c r="BC144" s="166">
        <f>IF(AZ144=3,G144,0)</f>
        <v>0</v>
      </c>
      <c r="BD144" s="166">
        <f>IF(AZ144=4,G144,0)</f>
        <v>0</v>
      </c>
      <c r="BE144" s="166">
        <f>IF(AZ144=5,G144,0)</f>
        <v>0</v>
      </c>
      <c r="CA144" s="199">
        <v>12</v>
      </c>
      <c r="CB144" s="199">
        <v>0</v>
      </c>
      <c r="CZ144" s="166">
        <v>0</v>
      </c>
    </row>
    <row r="145" spans="1:104">
      <c r="A145" s="193">
        <v>86</v>
      </c>
      <c r="B145" s="194" t="s">
        <v>298</v>
      </c>
      <c r="C145" s="195" t="s">
        <v>299</v>
      </c>
      <c r="D145" s="196" t="s">
        <v>156</v>
      </c>
      <c r="E145" s="197">
        <v>0.42383599999999999</v>
      </c>
      <c r="F145" s="197">
        <v>0</v>
      </c>
      <c r="G145" s="198">
        <f>E145*F145</f>
        <v>0</v>
      </c>
      <c r="O145" s="192">
        <v>2</v>
      </c>
      <c r="AA145" s="166">
        <v>7</v>
      </c>
      <c r="AB145" s="166">
        <v>1001</v>
      </c>
      <c r="AC145" s="166">
        <v>5</v>
      </c>
      <c r="AZ145" s="166">
        <v>2</v>
      </c>
      <c r="BA145" s="166">
        <f>IF(AZ145=1,G145,0)</f>
        <v>0</v>
      </c>
      <c r="BB145" s="166">
        <f>IF(AZ145=2,G145,0)</f>
        <v>0</v>
      </c>
      <c r="BC145" s="166">
        <f>IF(AZ145=3,G145,0)</f>
        <v>0</v>
      </c>
      <c r="BD145" s="166">
        <f>IF(AZ145=4,G145,0)</f>
        <v>0</v>
      </c>
      <c r="BE145" s="166">
        <f>IF(AZ145=5,G145,0)</f>
        <v>0</v>
      </c>
      <c r="CA145" s="199">
        <v>7</v>
      </c>
      <c r="CB145" s="199">
        <v>1001</v>
      </c>
      <c r="CZ145" s="166">
        <v>0</v>
      </c>
    </row>
    <row r="146" spans="1:104">
      <c r="A146" s="200"/>
      <c r="B146" s="201" t="s">
        <v>76</v>
      </c>
      <c r="C146" s="202" t="str">
        <f>CONCATENATE(B140," ",C140)</f>
        <v>781 Obklady keramické</v>
      </c>
      <c r="D146" s="203"/>
      <c r="E146" s="204"/>
      <c r="F146" s="205"/>
      <c r="G146" s="206">
        <f>SUM(G140:G145)</f>
        <v>0</v>
      </c>
      <c r="O146" s="192">
        <v>4</v>
      </c>
      <c r="BA146" s="207">
        <f>SUM(BA140:BA145)</f>
        <v>0</v>
      </c>
      <c r="BB146" s="207">
        <f>SUM(BB140:BB145)</f>
        <v>0</v>
      </c>
      <c r="BC146" s="207">
        <f>SUM(BC140:BC145)</f>
        <v>0</v>
      </c>
      <c r="BD146" s="207">
        <f>SUM(BD140:BD145)</f>
        <v>0</v>
      </c>
      <c r="BE146" s="207">
        <f>SUM(BE140:BE145)</f>
        <v>0</v>
      </c>
    </row>
    <row r="147" spans="1:104">
      <c r="A147" s="185" t="s">
        <v>72</v>
      </c>
      <c r="B147" s="186" t="s">
        <v>300</v>
      </c>
      <c r="C147" s="187" t="s">
        <v>301</v>
      </c>
      <c r="D147" s="188"/>
      <c r="E147" s="189"/>
      <c r="F147" s="189"/>
      <c r="G147" s="190"/>
      <c r="H147" s="191"/>
      <c r="I147" s="191"/>
      <c r="O147" s="192">
        <v>1</v>
      </c>
    </row>
    <row r="148" spans="1:104">
      <c r="A148" s="193">
        <v>87</v>
      </c>
      <c r="B148" s="194" t="s">
        <v>302</v>
      </c>
      <c r="C148" s="195" t="s">
        <v>303</v>
      </c>
      <c r="D148" s="196" t="s">
        <v>97</v>
      </c>
      <c r="E148" s="197">
        <v>2</v>
      </c>
      <c r="F148" s="197">
        <v>0</v>
      </c>
      <c r="G148" s="198">
        <f>E148*F148</f>
        <v>0</v>
      </c>
      <c r="O148" s="192">
        <v>2</v>
      </c>
      <c r="AA148" s="166">
        <v>1</v>
      </c>
      <c r="AB148" s="166">
        <v>1</v>
      </c>
      <c r="AC148" s="166">
        <v>1</v>
      </c>
      <c r="AZ148" s="166">
        <v>2</v>
      </c>
      <c r="BA148" s="166">
        <f>IF(AZ148=1,G148,0)</f>
        <v>0</v>
      </c>
      <c r="BB148" s="166">
        <f>IF(AZ148=2,G148,0)</f>
        <v>0</v>
      </c>
      <c r="BC148" s="166">
        <f>IF(AZ148=3,G148,0)</f>
        <v>0</v>
      </c>
      <c r="BD148" s="166">
        <f>IF(AZ148=4,G148,0)</f>
        <v>0</v>
      </c>
      <c r="BE148" s="166">
        <f>IF(AZ148=5,G148,0)</f>
        <v>0</v>
      </c>
      <c r="CA148" s="199">
        <v>1</v>
      </c>
      <c r="CB148" s="199">
        <v>1</v>
      </c>
      <c r="CZ148" s="166">
        <v>0</v>
      </c>
    </row>
    <row r="149" spans="1:104">
      <c r="A149" s="193">
        <v>88</v>
      </c>
      <c r="B149" s="194" t="s">
        <v>304</v>
      </c>
      <c r="C149" s="195" t="s">
        <v>305</v>
      </c>
      <c r="D149" s="196" t="s">
        <v>97</v>
      </c>
      <c r="E149" s="197">
        <v>24.32</v>
      </c>
      <c r="F149" s="197">
        <v>0</v>
      </c>
      <c r="G149" s="198">
        <f>E149*F149</f>
        <v>0</v>
      </c>
      <c r="O149" s="192">
        <v>2</v>
      </c>
      <c r="AA149" s="166">
        <v>1</v>
      </c>
      <c r="AB149" s="166">
        <v>1</v>
      </c>
      <c r="AC149" s="166">
        <v>1</v>
      </c>
      <c r="AZ149" s="166">
        <v>2</v>
      </c>
      <c r="BA149" s="166">
        <f>IF(AZ149=1,G149,0)</f>
        <v>0</v>
      </c>
      <c r="BB149" s="166">
        <f>IF(AZ149=2,G149,0)</f>
        <v>0</v>
      </c>
      <c r="BC149" s="166">
        <f>IF(AZ149=3,G149,0)</f>
        <v>0</v>
      </c>
      <c r="BD149" s="166">
        <f>IF(AZ149=4,G149,0)</f>
        <v>0</v>
      </c>
      <c r="BE149" s="166">
        <f>IF(AZ149=5,G149,0)</f>
        <v>0</v>
      </c>
      <c r="CA149" s="199">
        <v>1</v>
      </c>
      <c r="CB149" s="199">
        <v>1</v>
      </c>
      <c r="CZ149" s="166">
        <v>4.0000000000000003E-5</v>
      </c>
    </row>
    <row r="150" spans="1:104">
      <c r="A150" s="193">
        <v>89</v>
      </c>
      <c r="B150" s="194" t="s">
        <v>306</v>
      </c>
      <c r="C150" s="195" t="s">
        <v>307</v>
      </c>
      <c r="D150" s="196" t="s">
        <v>97</v>
      </c>
      <c r="E150" s="197">
        <v>27</v>
      </c>
      <c r="F150" s="197">
        <v>0</v>
      </c>
      <c r="G150" s="198">
        <f>E150*F150</f>
        <v>0</v>
      </c>
      <c r="O150" s="192">
        <v>2</v>
      </c>
      <c r="AA150" s="166">
        <v>1</v>
      </c>
      <c r="AB150" s="166">
        <v>7</v>
      </c>
      <c r="AC150" s="166">
        <v>7</v>
      </c>
      <c r="AZ150" s="166">
        <v>2</v>
      </c>
      <c r="BA150" s="166">
        <f>IF(AZ150=1,G150,0)</f>
        <v>0</v>
      </c>
      <c r="BB150" s="166">
        <f>IF(AZ150=2,G150,0)</f>
        <v>0</v>
      </c>
      <c r="BC150" s="166">
        <f>IF(AZ150=3,G150,0)</f>
        <v>0</v>
      </c>
      <c r="BD150" s="166">
        <f>IF(AZ150=4,G150,0)</f>
        <v>0</v>
      </c>
      <c r="BE150" s="166">
        <f>IF(AZ150=5,G150,0)</f>
        <v>0</v>
      </c>
      <c r="CA150" s="199">
        <v>1</v>
      </c>
      <c r="CB150" s="199">
        <v>7</v>
      </c>
      <c r="CZ150" s="166">
        <v>4.0999999999999999E-4</v>
      </c>
    </row>
    <row r="151" spans="1:104">
      <c r="A151" s="193">
        <v>90</v>
      </c>
      <c r="B151" s="194" t="s">
        <v>177</v>
      </c>
      <c r="C151" s="195" t="s">
        <v>308</v>
      </c>
      <c r="D151" s="196" t="s">
        <v>97</v>
      </c>
      <c r="E151" s="197">
        <v>2.16</v>
      </c>
      <c r="F151" s="197">
        <v>0</v>
      </c>
      <c r="G151" s="198">
        <f>E151*F151</f>
        <v>0</v>
      </c>
      <c r="O151" s="192">
        <v>2</v>
      </c>
      <c r="AA151" s="166">
        <v>12</v>
      </c>
      <c r="AB151" s="166">
        <v>0</v>
      </c>
      <c r="AC151" s="166">
        <v>20</v>
      </c>
      <c r="AZ151" s="166">
        <v>2</v>
      </c>
      <c r="BA151" s="166">
        <f>IF(AZ151=1,G151,0)</f>
        <v>0</v>
      </c>
      <c r="BB151" s="166">
        <f>IF(AZ151=2,G151,0)</f>
        <v>0</v>
      </c>
      <c r="BC151" s="166">
        <f>IF(AZ151=3,G151,0)</f>
        <v>0</v>
      </c>
      <c r="BD151" s="166">
        <f>IF(AZ151=4,G151,0)</f>
        <v>0</v>
      </c>
      <c r="BE151" s="166">
        <f>IF(AZ151=5,G151,0)</f>
        <v>0</v>
      </c>
      <c r="CA151" s="199">
        <v>12</v>
      </c>
      <c r="CB151" s="199">
        <v>0</v>
      </c>
      <c r="CZ151" s="166">
        <v>0</v>
      </c>
    </row>
    <row r="152" spans="1:104">
      <c r="A152" s="200"/>
      <c r="B152" s="201" t="s">
        <v>76</v>
      </c>
      <c r="C152" s="202" t="str">
        <f>CONCATENATE(B147," ",C147)</f>
        <v>783 Nátěry</v>
      </c>
      <c r="D152" s="203"/>
      <c r="E152" s="204"/>
      <c r="F152" s="205"/>
      <c r="G152" s="206">
        <f>SUM(G147:G151)</f>
        <v>0</v>
      </c>
      <c r="O152" s="192">
        <v>4</v>
      </c>
      <c r="BA152" s="207">
        <f>SUM(BA147:BA151)</f>
        <v>0</v>
      </c>
      <c r="BB152" s="207">
        <f>SUM(BB147:BB151)</f>
        <v>0</v>
      </c>
      <c r="BC152" s="207">
        <f>SUM(BC147:BC151)</f>
        <v>0</v>
      </c>
      <c r="BD152" s="207">
        <f>SUM(BD147:BD151)</f>
        <v>0</v>
      </c>
      <c r="BE152" s="207">
        <f>SUM(BE147:BE151)</f>
        <v>0</v>
      </c>
    </row>
    <row r="153" spans="1:104">
      <c r="A153" s="185" t="s">
        <v>72</v>
      </c>
      <c r="B153" s="186" t="s">
        <v>309</v>
      </c>
      <c r="C153" s="187" t="s">
        <v>310</v>
      </c>
      <c r="D153" s="188"/>
      <c r="E153" s="189"/>
      <c r="F153" s="189"/>
      <c r="G153" s="190"/>
      <c r="H153" s="191"/>
      <c r="I153" s="191"/>
      <c r="O153" s="192">
        <v>1</v>
      </c>
    </row>
    <row r="154" spans="1:104" ht="20.399999999999999">
      <c r="A154" s="193">
        <v>91</v>
      </c>
      <c r="B154" s="194" t="s">
        <v>311</v>
      </c>
      <c r="C154" s="195" t="s">
        <v>312</v>
      </c>
      <c r="D154" s="196" t="s">
        <v>97</v>
      </c>
      <c r="E154" s="197">
        <v>99.043999999999997</v>
      </c>
      <c r="F154" s="197">
        <v>0</v>
      </c>
      <c r="G154" s="198">
        <f>E154*F154</f>
        <v>0</v>
      </c>
      <c r="O154" s="192">
        <v>2</v>
      </c>
      <c r="AA154" s="166">
        <v>1</v>
      </c>
      <c r="AB154" s="166">
        <v>7</v>
      </c>
      <c r="AC154" s="166">
        <v>7</v>
      </c>
      <c r="AZ154" s="166">
        <v>2</v>
      </c>
      <c r="BA154" s="166">
        <f>IF(AZ154=1,G154,0)</f>
        <v>0</v>
      </c>
      <c r="BB154" s="166">
        <f>IF(AZ154=2,G154,0)</f>
        <v>0</v>
      </c>
      <c r="BC154" s="166">
        <f>IF(AZ154=3,G154,0)</f>
        <v>0</v>
      </c>
      <c r="BD154" s="166">
        <f>IF(AZ154=4,G154,0)</f>
        <v>0</v>
      </c>
      <c r="BE154" s="166">
        <f>IF(AZ154=5,G154,0)</f>
        <v>0</v>
      </c>
      <c r="CA154" s="199">
        <v>1</v>
      </c>
      <c r="CB154" s="199">
        <v>7</v>
      </c>
      <c r="CZ154" s="166">
        <v>4.0999999999999999E-4</v>
      </c>
    </row>
    <row r="155" spans="1:104">
      <c r="A155" s="200"/>
      <c r="B155" s="201" t="s">
        <v>76</v>
      </c>
      <c r="C155" s="202" t="str">
        <f>CONCATENATE(B153," ",C153)</f>
        <v>784 Malby</v>
      </c>
      <c r="D155" s="203"/>
      <c r="E155" s="204"/>
      <c r="F155" s="205"/>
      <c r="G155" s="206">
        <f>SUM(G153:G154)</f>
        <v>0</v>
      </c>
      <c r="O155" s="192">
        <v>4</v>
      </c>
      <c r="BA155" s="207">
        <f>SUM(BA153:BA154)</f>
        <v>0</v>
      </c>
      <c r="BB155" s="207">
        <f>SUM(BB153:BB154)</f>
        <v>0</v>
      </c>
      <c r="BC155" s="207">
        <f>SUM(BC153:BC154)</f>
        <v>0</v>
      </c>
      <c r="BD155" s="207">
        <f>SUM(BD153:BD154)</f>
        <v>0</v>
      </c>
      <c r="BE155" s="207">
        <f>SUM(BE153:BE154)</f>
        <v>0</v>
      </c>
    </row>
    <row r="156" spans="1:104">
      <c r="A156" s="185" t="s">
        <v>72</v>
      </c>
      <c r="B156" s="186" t="s">
        <v>313</v>
      </c>
      <c r="C156" s="187" t="s">
        <v>314</v>
      </c>
      <c r="D156" s="188"/>
      <c r="E156" s="189"/>
      <c r="F156" s="189"/>
      <c r="G156" s="190"/>
      <c r="H156" s="191"/>
      <c r="I156" s="191"/>
      <c r="O156" s="192">
        <v>1</v>
      </c>
    </row>
    <row r="157" spans="1:104">
      <c r="A157" s="193">
        <v>92</v>
      </c>
      <c r="B157" s="194" t="s">
        <v>80</v>
      </c>
      <c r="C157" s="195" t="s">
        <v>315</v>
      </c>
      <c r="D157" s="196" t="s">
        <v>176</v>
      </c>
      <c r="E157" s="197">
        <v>1</v>
      </c>
      <c r="F157" s="197">
        <v>0</v>
      </c>
      <c r="G157" s="198">
        <f>E157*F157</f>
        <v>0</v>
      </c>
      <c r="O157" s="192">
        <v>2</v>
      </c>
      <c r="AA157" s="166">
        <v>12</v>
      </c>
      <c r="AB157" s="166">
        <v>0</v>
      </c>
      <c r="AC157" s="166">
        <v>82</v>
      </c>
      <c r="AZ157" s="166">
        <v>4</v>
      </c>
      <c r="BA157" s="166">
        <f>IF(AZ157=1,G157,0)</f>
        <v>0</v>
      </c>
      <c r="BB157" s="166">
        <f>IF(AZ157=2,G157,0)</f>
        <v>0</v>
      </c>
      <c r="BC157" s="166">
        <f>IF(AZ157=3,G157,0)</f>
        <v>0</v>
      </c>
      <c r="BD157" s="166">
        <f>IF(AZ157=4,G157,0)</f>
        <v>0</v>
      </c>
      <c r="BE157" s="166">
        <f>IF(AZ157=5,G157,0)</f>
        <v>0</v>
      </c>
      <c r="CA157" s="199">
        <v>12</v>
      </c>
      <c r="CB157" s="199">
        <v>0</v>
      </c>
      <c r="CZ157" s="166">
        <v>0</v>
      </c>
    </row>
    <row r="158" spans="1:104" ht="20.399999999999999">
      <c r="A158" s="193">
        <v>93</v>
      </c>
      <c r="B158" s="194" t="s">
        <v>177</v>
      </c>
      <c r="C158" s="195" t="s">
        <v>316</v>
      </c>
      <c r="D158" s="196" t="s">
        <v>176</v>
      </c>
      <c r="E158" s="197">
        <v>1</v>
      </c>
      <c r="F158" s="197">
        <v>0</v>
      </c>
      <c r="G158" s="198">
        <f>E158*F158</f>
        <v>0</v>
      </c>
      <c r="O158" s="192">
        <v>2</v>
      </c>
      <c r="AA158" s="166">
        <v>12</v>
      </c>
      <c r="AB158" s="166">
        <v>0</v>
      </c>
      <c r="AC158" s="166">
        <v>83</v>
      </c>
      <c r="AZ158" s="166">
        <v>4</v>
      </c>
      <c r="BA158" s="166">
        <f>IF(AZ158=1,G158,0)</f>
        <v>0</v>
      </c>
      <c r="BB158" s="166">
        <f>IF(AZ158=2,G158,0)</f>
        <v>0</v>
      </c>
      <c r="BC158" s="166">
        <f>IF(AZ158=3,G158,0)</f>
        <v>0</v>
      </c>
      <c r="BD158" s="166">
        <f>IF(AZ158=4,G158,0)</f>
        <v>0</v>
      </c>
      <c r="BE158" s="166">
        <f>IF(AZ158=5,G158,0)</f>
        <v>0</v>
      </c>
      <c r="CA158" s="199">
        <v>12</v>
      </c>
      <c r="CB158" s="199">
        <v>0</v>
      </c>
      <c r="CZ158" s="166">
        <v>0</v>
      </c>
    </row>
    <row r="159" spans="1:104">
      <c r="A159" s="193">
        <v>94</v>
      </c>
      <c r="B159" s="194" t="s">
        <v>179</v>
      </c>
      <c r="C159" s="195" t="s">
        <v>317</v>
      </c>
      <c r="D159" s="196" t="s">
        <v>176</v>
      </c>
      <c r="E159" s="197">
        <v>1</v>
      </c>
      <c r="F159" s="197">
        <v>0</v>
      </c>
      <c r="G159" s="198">
        <f>E159*F159</f>
        <v>0</v>
      </c>
      <c r="O159" s="192">
        <v>2</v>
      </c>
      <c r="AA159" s="166">
        <v>12</v>
      </c>
      <c r="AB159" s="166">
        <v>0</v>
      </c>
      <c r="AC159" s="166">
        <v>84</v>
      </c>
      <c r="AZ159" s="166">
        <v>4</v>
      </c>
      <c r="BA159" s="166">
        <f>IF(AZ159=1,G159,0)</f>
        <v>0</v>
      </c>
      <c r="BB159" s="166">
        <f>IF(AZ159=2,G159,0)</f>
        <v>0</v>
      </c>
      <c r="BC159" s="166">
        <f>IF(AZ159=3,G159,0)</f>
        <v>0</v>
      </c>
      <c r="BD159" s="166">
        <f>IF(AZ159=4,G159,0)</f>
        <v>0</v>
      </c>
      <c r="BE159" s="166">
        <f>IF(AZ159=5,G159,0)</f>
        <v>0</v>
      </c>
      <c r="CA159" s="199">
        <v>12</v>
      </c>
      <c r="CB159" s="199">
        <v>0</v>
      </c>
      <c r="CZ159" s="166">
        <v>0</v>
      </c>
    </row>
    <row r="160" spans="1:104">
      <c r="A160" s="193">
        <v>95</v>
      </c>
      <c r="B160" s="194" t="s">
        <v>181</v>
      </c>
      <c r="C160" s="195" t="s">
        <v>318</v>
      </c>
      <c r="D160" s="196" t="s">
        <v>164</v>
      </c>
      <c r="E160" s="197">
        <v>1</v>
      </c>
      <c r="F160" s="197">
        <v>0</v>
      </c>
      <c r="G160" s="198">
        <f>E160*F160</f>
        <v>0</v>
      </c>
      <c r="O160" s="192">
        <v>2</v>
      </c>
      <c r="AA160" s="166">
        <v>12</v>
      </c>
      <c r="AB160" s="166">
        <v>0</v>
      </c>
      <c r="AC160" s="166">
        <v>85</v>
      </c>
      <c r="AZ160" s="166">
        <v>4</v>
      </c>
      <c r="BA160" s="166">
        <f>IF(AZ160=1,G160,0)</f>
        <v>0</v>
      </c>
      <c r="BB160" s="166">
        <f>IF(AZ160=2,G160,0)</f>
        <v>0</v>
      </c>
      <c r="BC160" s="166">
        <f>IF(AZ160=3,G160,0)</f>
        <v>0</v>
      </c>
      <c r="BD160" s="166">
        <f>IF(AZ160=4,G160,0)</f>
        <v>0</v>
      </c>
      <c r="BE160" s="166">
        <f>IF(AZ160=5,G160,0)</f>
        <v>0</v>
      </c>
      <c r="CA160" s="199">
        <v>12</v>
      </c>
      <c r="CB160" s="199">
        <v>0</v>
      </c>
      <c r="CZ160" s="166">
        <v>0</v>
      </c>
    </row>
    <row r="161" spans="1:104">
      <c r="A161" s="193">
        <v>96</v>
      </c>
      <c r="B161" s="194" t="s">
        <v>278</v>
      </c>
      <c r="C161" s="195" t="s">
        <v>319</v>
      </c>
      <c r="D161" s="196" t="s">
        <v>75</v>
      </c>
      <c r="E161" s="197">
        <v>2</v>
      </c>
      <c r="F161" s="197">
        <v>0</v>
      </c>
      <c r="G161" s="198">
        <f>E161*F161</f>
        <v>0</v>
      </c>
      <c r="O161" s="192">
        <v>2</v>
      </c>
      <c r="AA161" s="166">
        <v>12</v>
      </c>
      <c r="AB161" s="166">
        <v>0</v>
      </c>
      <c r="AC161" s="166">
        <v>86</v>
      </c>
      <c r="AZ161" s="166">
        <v>4</v>
      </c>
      <c r="BA161" s="166">
        <f>IF(AZ161=1,G161,0)</f>
        <v>0</v>
      </c>
      <c r="BB161" s="166">
        <f>IF(AZ161=2,G161,0)</f>
        <v>0</v>
      </c>
      <c r="BC161" s="166">
        <f>IF(AZ161=3,G161,0)</f>
        <v>0</v>
      </c>
      <c r="BD161" s="166">
        <f>IF(AZ161=4,G161,0)</f>
        <v>0</v>
      </c>
      <c r="BE161" s="166">
        <f>IF(AZ161=5,G161,0)</f>
        <v>0</v>
      </c>
      <c r="CA161" s="199">
        <v>12</v>
      </c>
      <c r="CB161" s="199">
        <v>0</v>
      </c>
      <c r="CZ161" s="166">
        <v>0</v>
      </c>
    </row>
    <row r="162" spans="1:104">
      <c r="A162" s="200"/>
      <c r="B162" s="201" t="s">
        <v>76</v>
      </c>
      <c r="C162" s="202" t="str">
        <f>CONCATENATE(B156," ",C156)</f>
        <v>M21 Elektromontáže</v>
      </c>
      <c r="D162" s="203"/>
      <c r="E162" s="204"/>
      <c r="F162" s="205"/>
      <c r="G162" s="206">
        <f>SUM(G156:G161)</f>
        <v>0</v>
      </c>
      <c r="O162" s="192">
        <v>4</v>
      </c>
      <c r="BA162" s="207">
        <f>SUM(BA156:BA161)</f>
        <v>0</v>
      </c>
      <c r="BB162" s="207">
        <f>SUM(BB156:BB161)</f>
        <v>0</v>
      </c>
      <c r="BC162" s="207">
        <f>SUM(BC156:BC161)</f>
        <v>0</v>
      </c>
      <c r="BD162" s="207">
        <f>SUM(BD156:BD161)</f>
        <v>0</v>
      </c>
      <c r="BE162" s="207">
        <f>SUM(BE156:BE161)</f>
        <v>0</v>
      </c>
    </row>
    <row r="163" spans="1:104">
      <c r="A163" s="185" t="s">
        <v>72</v>
      </c>
      <c r="B163" s="186" t="s">
        <v>320</v>
      </c>
      <c r="C163" s="187" t="s">
        <v>321</v>
      </c>
      <c r="D163" s="188"/>
      <c r="E163" s="189"/>
      <c r="F163" s="189"/>
      <c r="G163" s="190"/>
      <c r="H163" s="191"/>
      <c r="I163" s="191"/>
      <c r="O163" s="192">
        <v>1</v>
      </c>
    </row>
    <row r="164" spans="1:104">
      <c r="A164" s="193">
        <v>97</v>
      </c>
      <c r="B164" s="194" t="s">
        <v>80</v>
      </c>
      <c r="C164" s="195" t="s">
        <v>322</v>
      </c>
      <c r="D164" s="196" t="s">
        <v>323</v>
      </c>
      <c r="E164" s="197">
        <v>1</v>
      </c>
      <c r="F164" s="197">
        <v>0</v>
      </c>
      <c r="G164" s="198">
        <f>E164*F164</f>
        <v>0</v>
      </c>
      <c r="O164" s="192">
        <v>2</v>
      </c>
      <c r="AA164" s="166">
        <v>12</v>
      </c>
      <c r="AB164" s="166">
        <v>0</v>
      </c>
      <c r="AC164" s="166">
        <v>79</v>
      </c>
      <c r="AZ164" s="166">
        <v>4</v>
      </c>
      <c r="BA164" s="166">
        <f>IF(AZ164=1,G164,0)</f>
        <v>0</v>
      </c>
      <c r="BB164" s="166">
        <f>IF(AZ164=2,G164,0)</f>
        <v>0</v>
      </c>
      <c r="BC164" s="166">
        <f>IF(AZ164=3,G164,0)</f>
        <v>0</v>
      </c>
      <c r="BD164" s="166">
        <f>IF(AZ164=4,G164,0)</f>
        <v>0</v>
      </c>
      <c r="BE164" s="166">
        <f>IF(AZ164=5,G164,0)</f>
        <v>0</v>
      </c>
      <c r="CA164" s="199">
        <v>12</v>
      </c>
      <c r="CB164" s="199">
        <v>0</v>
      </c>
      <c r="CZ164" s="166">
        <v>1</v>
      </c>
    </row>
    <row r="165" spans="1:104">
      <c r="A165" s="193">
        <v>98</v>
      </c>
      <c r="B165" s="194" t="s">
        <v>177</v>
      </c>
      <c r="C165" s="195" t="s">
        <v>324</v>
      </c>
      <c r="D165" s="196" t="s">
        <v>164</v>
      </c>
      <c r="E165" s="197">
        <v>1</v>
      </c>
      <c r="F165" s="197">
        <v>0</v>
      </c>
      <c r="G165" s="198">
        <f>E165*F165</f>
        <v>0</v>
      </c>
      <c r="O165" s="192">
        <v>2</v>
      </c>
      <c r="AA165" s="166">
        <v>12</v>
      </c>
      <c r="AB165" s="166">
        <v>0</v>
      </c>
      <c r="AC165" s="166">
        <v>81</v>
      </c>
      <c r="AZ165" s="166">
        <v>4</v>
      </c>
      <c r="BA165" s="166">
        <f>IF(AZ165=1,G165,0)</f>
        <v>0</v>
      </c>
      <c r="BB165" s="166">
        <f>IF(AZ165=2,G165,0)</f>
        <v>0</v>
      </c>
      <c r="BC165" s="166">
        <f>IF(AZ165=3,G165,0)</f>
        <v>0</v>
      </c>
      <c r="BD165" s="166">
        <f>IF(AZ165=4,G165,0)</f>
        <v>0</v>
      </c>
      <c r="BE165" s="166">
        <f>IF(AZ165=5,G165,0)</f>
        <v>0</v>
      </c>
      <c r="CA165" s="199">
        <v>12</v>
      </c>
      <c r="CB165" s="199">
        <v>0</v>
      </c>
      <c r="CZ165" s="166">
        <v>0</v>
      </c>
    </row>
    <row r="166" spans="1:104">
      <c r="A166" s="193">
        <v>99</v>
      </c>
      <c r="B166" s="194" t="s">
        <v>179</v>
      </c>
      <c r="C166" s="195" t="s">
        <v>325</v>
      </c>
      <c r="D166" s="196" t="s">
        <v>164</v>
      </c>
      <c r="E166" s="197">
        <v>1</v>
      </c>
      <c r="F166" s="197">
        <v>0</v>
      </c>
      <c r="G166" s="198">
        <f>E166*F166</f>
        <v>0</v>
      </c>
      <c r="O166" s="192">
        <v>2</v>
      </c>
      <c r="AA166" s="166">
        <v>12</v>
      </c>
      <c r="AB166" s="166">
        <v>0</v>
      </c>
      <c r="AC166" s="166">
        <v>80</v>
      </c>
      <c r="AZ166" s="166">
        <v>4</v>
      </c>
      <c r="BA166" s="166">
        <f>IF(AZ166=1,G166,0)</f>
        <v>0</v>
      </c>
      <c r="BB166" s="166">
        <f>IF(AZ166=2,G166,0)</f>
        <v>0</v>
      </c>
      <c r="BC166" s="166">
        <f>IF(AZ166=3,G166,0)</f>
        <v>0</v>
      </c>
      <c r="BD166" s="166">
        <f>IF(AZ166=4,G166,0)</f>
        <v>0</v>
      </c>
      <c r="BE166" s="166">
        <f>IF(AZ166=5,G166,0)</f>
        <v>0</v>
      </c>
      <c r="CA166" s="199">
        <v>12</v>
      </c>
      <c r="CB166" s="199">
        <v>0</v>
      </c>
      <c r="CZ166" s="166">
        <v>0</v>
      </c>
    </row>
    <row r="167" spans="1:104">
      <c r="A167" s="193">
        <v>100</v>
      </c>
      <c r="B167" s="194" t="s">
        <v>181</v>
      </c>
      <c r="C167" s="195" t="s">
        <v>326</v>
      </c>
      <c r="D167" s="196" t="s">
        <v>116</v>
      </c>
      <c r="E167" s="197">
        <v>3</v>
      </c>
      <c r="F167" s="197">
        <v>0</v>
      </c>
      <c r="G167" s="198">
        <f>E167*F167</f>
        <v>0</v>
      </c>
      <c r="O167" s="192">
        <v>2</v>
      </c>
      <c r="AA167" s="166">
        <v>12</v>
      </c>
      <c r="AB167" s="166">
        <v>0</v>
      </c>
      <c r="AC167" s="166">
        <v>104</v>
      </c>
      <c r="AZ167" s="166">
        <v>4</v>
      </c>
      <c r="BA167" s="166">
        <f>IF(AZ167=1,G167,0)</f>
        <v>0</v>
      </c>
      <c r="BB167" s="166">
        <f>IF(AZ167=2,G167,0)</f>
        <v>0</v>
      </c>
      <c r="BC167" s="166">
        <f>IF(AZ167=3,G167,0)</f>
        <v>0</v>
      </c>
      <c r="BD167" s="166">
        <f>IF(AZ167=4,G167,0)</f>
        <v>0</v>
      </c>
      <c r="BE167" s="166">
        <f>IF(AZ167=5,G167,0)</f>
        <v>0</v>
      </c>
      <c r="CA167" s="199">
        <v>12</v>
      </c>
      <c r="CB167" s="199">
        <v>0</v>
      </c>
      <c r="CZ167" s="166">
        <v>0</v>
      </c>
    </row>
    <row r="168" spans="1:104">
      <c r="A168" s="193">
        <v>101</v>
      </c>
      <c r="B168" s="194" t="s">
        <v>278</v>
      </c>
      <c r="C168" s="195" t="s">
        <v>327</v>
      </c>
      <c r="D168" s="196" t="s">
        <v>116</v>
      </c>
      <c r="E168" s="197">
        <v>2.4</v>
      </c>
      <c r="F168" s="197">
        <v>0</v>
      </c>
      <c r="G168" s="198">
        <f>E168*F168</f>
        <v>0</v>
      </c>
      <c r="O168" s="192">
        <v>2</v>
      </c>
      <c r="AA168" s="166">
        <v>12</v>
      </c>
      <c r="AB168" s="166">
        <v>0</v>
      </c>
      <c r="AC168" s="166">
        <v>110</v>
      </c>
      <c r="AZ168" s="166">
        <v>4</v>
      </c>
      <c r="BA168" s="166">
        <f>IF(AZ168=1,G168,0)</f>
        <v>0</v>
      </c>
      <c r="BB168" s="166">
        <f>IF(AZ168=2,G168,0)</f>
        <v>0</v>
      </c>
      <c r="BC168" s="166">
        <f>IF(AZ168=3,G168,0)</f>
        <v>0</v>
      </c>
      <c r="BD168" s="166">
        <f>IF(AZ168=4,G168,0)</f>
        <v>0</v>
      </c>
      <c r="BE168" s="166">
        <f>IF(AZ168=5,G168,0)</f>
        <v>0</v>
      </c>
      <c r="CA168" s="199">
        <v>12</v>
      </c>
      <c r="CB168" s="199">
        <v>0</v>
      </c>
      <c r="CZ168" s="166">
        <v>0</v>
      </c>
    </row>
    <row r="169" spans="1:104">
      <c r="A169" s="193">
        <v>102</v>
      </c>
      <c r="B169" s="194" t="s">
        <v>278</v>
      </c>
      <c r="C169" s="195" t="s">
        <v>328</v>
      </c>
      <c r="D169" s="196" t="s">
        <v>75</v>
      </c>
      <c r="E169" s="197">
        <v>5</v>
      </c>
      <c r="F169" s="197">
        <v>0</v>
      </c>
      <c r="G169" s="198">
        <f>E169*F169</f>
        <v>0</v>
      </c>
      <c r="O169" s="192">
        <v>2</v>
      </c>
      <c r="AA169" s="166">
        <v>12</v>
      </c>
      <c r="AB169" s="166">
        <v>0</v>
      </c>
      <c r="AC169" s="166">
        <v>108</v>
      </c>
      <c r="AZ169" s="166">
        <v>4</v>
      </c>
      <c r="BA169" s="166">
        <f>IF(AZ169=1,G169,0)</f>
        <v>0</v>
      </c>
      <c r="BB169" s="166">
        <f>IF(AZ169=2,G169,0)</f>
        <v>0</v>
      </c>
      <c r="BC169" s="166">
        <f>IF(AZ169=3,G169,0)</f>
        <v>0</v>
      </c>
      <c r="BD169" s="166">
        <f>IF(AZ169=4,G169,0)</f>
        <v>0</v>
      </c>
      <c r="BE169" s="166">
        <f>IF(AZ169=5,G169,0)</f>
        <v>0</v>
      </c>
      <c r="CA169" s="199">
        <v>12</v>
      </c>
      <c r="CB169" s="199">
        <v>0</v>
      </c>
      <c r="CZ169" s="166">
        <v>0</v>
      </c>
    </row>
    <row r="170" spans="1:104">
      <c r="A170" s="200"/>
      <c r="B170" s="201" t="s">
        <v>76</v>
      </c>
      <c r="C170" s="202" t="str">
        <f>CONCATENATE(B163," ",C163)</f>
        <v>M24 Montáže vzduchotechnických zařízení</v>
      </c>
      <c r="D170" s="203"/>
      <c r="E170" s="204"/>
      <c r="F170" s="205"/>
      <c r="G170" s="206">
        <f>SUM(G163:G169)</f>
        <v>0</v>
      </c>
      <c r="O170" s="192">
        <v>4</v>
      </c>
      <c r="BA170" s="207">
        <f>SUM(BA163:BA169)</f>
        <v>0</v>
      </c>
      <c r="BB170" s="207">
        <f>SUM(BB163:BB169)</f>
        <v>0</v>
      </c>
      <c r="BC170" s="207">
        <f>SUM(BC163:BC169)</f>
        <v>0</v>
      </c>
      <c r="BD170" s="207">
        <f>SUM(BD163:BD169)</f>
        <v>0</v>
      </c>
      <c r="BE170" s="207">
        <f>SUM(BE163:BE169)</f>
        <v>0</v>
      </c>
    </row>
    <row r="171" spans="1:104">
      <c r="A171" s="185" t="s">
        <v>72</v>
      </c>
      <c r="B171" s="186" t="s">
        <v>329</v>
      </c>
      <c r="C171" s="187" t="s">
        <v>330</v>
      </c>
      <c r="D171" s="188"/>
      <c r="E171" s="189"/>
      <c r="F171" s="189"/>
      <c r="G171" s="190"/>
      <c r="H171" s="191"/>
      <c r="I171" s="191"/>
      <c r="O171" s="192">
        <v>1</v>
      </c>
    </row>
    <row r="172" spans="1:104">
      <c r="A172" s="193">
        <v>103</v>
      </c>
      <c r="B172" s="194" t="s">
        <v>331</v>
      </c>
      <c r="C172" s="195" t="s">
        <v>332</v>
      </c>
      <c r="D172" s="196" t="s">
        <v>121</v>
      </c>
      <c r="E172" s="197">
        <v>1</v>
      </c>
      <c r="F172" s="197">
        <v>0</v>
      </c>
      <c r="G172" s="198">
        <f>E172*F172</f>
        <v>0</v>
      </c>
      <c r="O172" s="192">
        <v>2</v>
      </c>
      <c r="AA172" s="166">
        <v>3</v>
      </c>
      <c r="AB172" s="166">
        <v>7</v>
      </c>
      <c r="AC172" s="166">
        <v>44984124</v>
      </c>
      <c r="AZ172" s="166">
        <v>3</v>
      </c>
      <c r="BA172" s="166">
        <f>IF(AZ172=1,G172,0)</f>
        <v>0</v>
      </c>
      <c r="BB172" s="166">
        <f>IF(AZ172=2,G172,0)</f>
        <v>0</v>
      </c>
      <c r="BC172" s="166">
        <f>IF(AZ172=3,G172,0)</f>
        <v>0</v>
      </c>
      <c r="BD172" s="166">
        <f>IF(AZ172=4,G172,0)</f>
        <v>0</v>
      </c>
      <c r="BE172" s="166">
        <f>IF(AZ172=5,G172,0)</f>
        <v>0</v>
      </c>
      <c r="CA172" s="199">
        <v>3</v>
      </c>
      <c r="CB172" s="199">
        <v>7</v>
      </c>
      <c r="CZ172" s="166">
        <v>1.55E-2</v>
      </c>
    </row>
    <row r="173" spans="1:104">
      <c r="A173" s="200"/>
      <c r="B173" s="201" t="s">
        <v>76</v>
      </c>
      <c r="C173" s="202" t="str">
        <f>CONCATENATE(B171," ",C171)</f>
        <v>M44 Montáže stabilních hasících zařízení</v>
      </c>
      <c r="D173" s="203"/>
      <c r="E173" s="204"/>
      <c r="F173" s="205"/>
      <c r="G173" s="206">
        <f>SUM(G171:G172)</f>
        <v>0</v>
      </c>
      <c r="O173" s="192">
        <v>4</v>
      </c>
      <c r="BA173" s="207">
        <f>SUM(BA171:BA172)</f>
        <v>0</v>
      </c>
      <c r="BB173" s="207">
        <f>SUM(BB171:BB172)</f>
        <v>0</v>
      </c>
      <c r="BC173" s="207">
        <f>SUM(BC171:BC172)</f>
        <v>0</v>
      </c>
      <c r="BD173" s="207">
        <f>SUM(BD171:BD172)</f>
        <v>0</v>
      </c>
      <c r="BE173" s="207">
        <f>SUM(BE171:BE172)</f>
        <v>0</v>
      </c>
    </row>
    <row r="174" spans="1:104">
      <c r="A174" s="185" t="s">
        <v>72</v>
      </c>
      <c r="B174" s="186" t="s">
        <v>333</v>
      </c>
      <c r="C174" s="187" t="s">
        <v>334</v>
      </c>
      <c r="D174" s="188"/>
      <c r="E174" s="189"/>
      <c r="F174" s="189"/>
      <c r="G174" s="190"/>
      <c r="H174" s="191"/>
      <c r="I174" s="191"/>
      <c r="O174" s="192">
        <v>1</v>
      </c>
    </row>
    <row r="175" spans="1:104">
      <c r="A175" s="193">
        <v>104</v>
      </c>
      <c r="B175" s="194" t="s">
        <v>335</v>
      </c>
      <c r="C175" s="195" t="s">
        <v>336</v>
      </c>
      <c r="D175" s="196" t="s">
        <v>156</v>
      </c>
      <c r="E175" s="197">
        <v>7.4756574999999996</v>
      </c>
      <c r="F175" s="197">
        <v>0</v>
      </c>
      <c r="G175" s="198">
        <f>E175*F175</f>
        <v>0</v>
      </c>
      <c r="O175" s="192">
        <v>2</v>
      </c>
      <c r="AA175" s="166">
        <v>8</v>
      </c>
      <c r="AB175" s="166">
        <v>0</v>
      </c>
      <c r="AC175" s="166">
        <v>3</v>
      </c>
      <c r="AZ175" s="166">
        <v>1</v>
      </c>
      <c r="BA175" s="166">
        <f>IF(AZ175=1,G175,0)</f>
        <v>0</v>
      </c>
      <c r="BB175" s="166">
        <f>IF(AZ175=2,G175,0)</f>
        <v>0</v>
      </c>
      <c r="BC175" s="166">
        <f>IF(AZ175=3,G175,0)</f>
        <v>0</v>
      </c>
      <c r="BD175" s="166">
        <f>IF(AZ175=4,G175,0)</f>
        <v>0</v>
      </c>
      <c r="BE175" s="166">
        <f>IF(AZ175=5,G175,0)</f>
        <v>0</v>
      </c>
      <c r="CA175" s="199">
        <v>8</v>
      </c>
      <c r="CB175" s="199">
        <v>0</v>
      </c>
      <c r="CZ175" s="166">
        <v>0</v>
      </c>
    </row>
    <row r="176" spans="1:104">
      <c r="A176" s="193">
        <v>105</v>
      </c>
      <c r="B176" s="194" t="s">
        <v>337</v>
      </c>
      <c r="C176" s="195" t="s">
        <v>338</v>
      </c>
      <c r="D176" s="196" t="s">
        <v>156</v>
      </c>
      <c r="E176" s="197">
        <v>59.805259999999997</v>
      </c>
      <c r="F176" s="197">
        <v>0</v>
      </c>
      <c r="G176" s="198">
        <f>E176*F176</f>
        <v>0</v>
      </c>
      <c r="O176" s="192">
        <v>2</v>
      </c>
      <c r="AA176" s="166">
        <v>8</v>
      </c>
      <c r="AB176" s="166">
        <v>0</v>
      </c>
      <c r="AC176" s="166">
        <v>3</v>
      </c>
      <c r="AZ176" s="166">
        <v>1</v>
      </c>
      <c r="BA176" s="166">
        <f>IF(AZ176=1,G176,0)</f>
        <v>0</v>
      </c>
      <c r="BB176" s="166">
        <f>IF(AZ176=2,G176,0)</f>
        <v>0</v>
      </c>
      <c r="BC176" s="166">
        <f>IF(AZ176=3,G176,0)</f>
        <v>0</v>
      </c>
      <c r="BD176" s="166">
        <f>IF(AZ176=4,G176,0)</f>
        <v>0</v>
      </c>
      <c r="BE176" s="166">
        <f>IF(AZ176=5,G176,0)</f>
        <v>0</v>
      </c>
      <c r="CA176" s="199">
        <v>8</v>
      </c>
      <c r="CB176" s="199">
        <v>0</v>
      </c>
      <c r="CZ176" s="166">
        <v>0</v>
      </c>
    </row>
    <row r="177" spans="1:104">
      <c r="A177" s="193">
        <v>106</v>
      </c>
      <c r="B177" s="194" t="s">
        <v>339</v>
      </c>
      <c r="C177" s="195" t="s">
        <v>340</v>
      </c>
      <c r="D177" s="196" t="s">
        <v>156</v>
      </c>
      <c r="E177" s="197">
        <v>22.426972500000002</v>
      </c>
      <c r="F177" s="197">
        <v>0</v>
      </c>
      <c r="G177" s="198">
        <f>E177*F177</f>
        <v>0</v>
      </c>
      <c r="O177" s="192">
        <v>2</v>
      </c>
      <c r="AA177" s="166">
        <v>8</v>
      </c>
      <c r="AB177" s="166">
        <v>0</v>
      </c>
      <c r="AC177" s="166">
        <v>3</v>
      </c>
      <c r="AZ177" s="166">
        <v>1</v>
      </c>
      <c r="BA177" s="166">
        <f>IF(AZ177=1,G177,0)</f>
        <v>0</v>
      </c>
      <c r="BB177" s="166">
        <f>IF(AZ177=2,G177,0)</f>
        <v>0</v>
      </c>
      <c r="BC177" s="166">
        <f>IF(AZ177=3,G177,0)</f>
        <v>0</v>
      </c>
      <c r="BD177" s="166">
        <f>IF(AZ177=4,G177,0)</f>
        <v>0</v>
      </c>
      <c r="BE177" s="166">
        <f>IF(AZ177=5,G177,0)</f>
        <v>0</v>
      </c>
      <c r="CA177" s="199">
        <v>8</v>
      </c>
      <c r="CB177" s="199">
        <v>0</v>
      </c>
      <c r="CZ177" s="166">
        <v>0</v>
      </c>
    </row>
    <row r="178" spans="1:104">
      <c r="A178" s="193">
        <v>107</v>
      </c>
      <c r="B178" s="194" t="s">
        <v>341</v>
      </c>
      <c r="C178" s="195" t="s">
        <v>342</v>
      </c>
      <c r="D178" s="196" t="s">
        <v>156</v>
      </c>
      <c r="E178" s="197">
        <v>7.4756574999999996</v>
      </c>
      <c r="F178" s="197">
        <v>0</v>
      </c>
      <c r="G178" s="198">
        <f>E178*F178</f>
        <v>0</v>
      </c>
      <c r="O178" s="192">
        <v>2</v>
      </c>
      <c r="AA178" s="166">
        <v>8</v>
      </c>
      <c r="AB178" s="166">
        <v>0</v>
      </c>
      <c r="AC178" s="166">
        <v>3</v>
      </c>
      <c r="AZ178" s="166">
        <v>1</v>
      </c>
      <c r="BA178" s="166">
        <f>IF(AZ178=1,G178,0)</f>
        <v>0</v>
      </c>
      <c r="BB178" s="166">
        <f>IF(AZ178=2,G178,0)</f>
        <v>0</v>
      </c>
      <c r="BC178" s="166">
        <f>IF(AZ178=3,G178,0)</f>
        <v>0</v>
      </c>
      <c r="BD178" s="166">
        <f>IF(AZ178=4,G178,0)</f>
        <v>0</v>
      </c>
      <c r="BE178" s="166">
        <f>IF(AZ178=5,G178,0)</f>
        <v>0</v>
      </c>
      <c r="CA178" s="199">
        <v>8</v>
      </c>
      <c r="CB178" s="199">
        <v>0</v>
      </c>
      <c r="CZ178" s="166">
        <v>0</v>
      </c>
    </row>
    <row r="179" spans="1:104">
      <c r="A179" s="193">
        <v>108</v>
      </c>
      <c r="B179" s="194" t="s">
        <v>343</v>
      </c>
      <c r="C179" s="195" t="s">
        <v>344</v>
      </c>
      <c r="D179" s="196" t="s">
        <v>156</v>
      </c>
      <c r="E179" s="197">
        <v>7.4756574999999996</v>
      </c>
      <c r="F179" s="197">
        <v>0</v>
      </c>
      <c r="G179" s="198">
        <f>E179*F179</f>
        <v>0</v>
      </c>
      <c r="O179" s="192">
        <v>2</v>
      </c>
      <c r="AA179" s="166">
        <v>8</v>
      </c>
      <c r="AB179" s="166">
        <v>0</v>
      </c>
      <c r="AC179" s="166">
        <v>3</v>
      </c>
      <c r="AZ179" s="166">
        <v>1</v>
      </c>
      <c r="BA179" s="166">
        <f>IF(AZ179=1,G179,0)</f>
        <v>0</v>
      </c>
      <c r="BB179" s="166">
        <f>IF(AZ179=2,G179,0)</f>
        <v>0</v>
      </c>
      <c r="BC179" s="166">
        <f>IF(AZ179=3,G179,0)</f>
        <v>0</v>
      </c>
      <c r="BD179" s="166">
        <f>IF(AZ179=4,G179,0)</f>
        <v>0</v>
      </c>
      <c r="BE179" s="166">
        <f>IF(AZ179=5,G179,0)</f>
        <v>0</v>
      </c>
      <c r="CA179" s="199">
        <v>8</v>
      </c>
      <c r="CB179" s="199">
        <v>0</v>
      </c>
      <c r="CZ179" s="166">
        <v>0</v>
      </c>
    </row>
    <row r="180" spans="1:104">
      <c r="A180" s="200"/>
      <c r="B180" s="201" t="s">
        <v>76</v>
      </c>
      <c r="C180" s="202" t="str">
        <f>CONCATENATE(B174," ",C174)</f>
        <v>D96 Přesuny suti a vybouraných hmot</v>
      </c>
      <c r="D180" s="203"/>
      <c r="E180" s="204"/>
      <c r="F180" s="205"/>
      <c r="G180" s="206">
        <f>SUM(G174:G179)</f>
        <v>0</v>
      </c>
      <c r="O180" s="192">
        <v>4</v>
      </c>
      <c r="BA180" s="207">
        <f>SUM(BA174:BA179)</f>
        <v>0</v>
      </c>
      <c r="BB180" s="207">
        <f>SUM(BB174:BB179)</f>
        <v>0</v>
      </c>
      <c r="BC180" s="207">
        <f>SUM(BC174:BC179)</f>
        <v>0</v>
      </c>
      <c r="BD180" s="207">
        <f>SUM(BD174:BD179)</f>
        <v>0</v>
      </c>
      <c r="BE180" s="207">
        <f>SUM(BE174:BE179)</f>
        <v>0</v>
      </c>
    </row>
    <row r="181" spans="1:104">
      <c r="E181" s="166"/>
    </row>
    <row r="182" spans="1:104">
      <c r="E182" s="166"/>
    </row>
    <row r="183" spans="1:104">
      <c r="E183" s="166"/>
    </row>
    <row r="184" spans="1:104">
      <c r="E184" s="166"/>
    </row>
    <row r="185" spans="1:104">
      <c r="E185" s="166"/>
    </row>
    <row r="186" spans="1:104">
      <c r="E186" s="166"/>
    </row>
    <row r="187" spans="1:104">
      <c r="E187" s="166"/>
    </row>
    <row r="188" spans="1:104">
      <c r="E188" s="166"/>
    </row>
    <row r="189" spans="1:104">
      <c r="E189" s="166"/>
    </row>
    <row r="190" spans="1:104">
      <c r="E190" s="166"/>
    </row>
    <row r="191" spans="1:104">
      <c r="E191" s="166"/>
    </row>
    <row r="192" spans="1:104">
      <c r="E192" s="166"/>
    </row>
    <row r="193" spans="1:7">
      <c r="E193" s="166"/>
    </row>
    <row r="194" spans="1:7">
      <c r="E194" s="166"/>
    </row>
    <row r="195" spans="1:7">
      <c r="E195" s="166"/>
    </row>
    <row r="196" spans="1:7">
      <c r="E196" s="166"/>
    </row>
    <row r="197" spans="1:7">
      <c r="E197" s="166"/>
    </row>
    <row r="198" spans="1:7">
      <c r="E198" s="166"/>
    </row>
    <row r="199" spans="1:7">
      <c r="E199" s="166"/>
    </row>
    <row r="200" spans="1:7">
      <c r="E200" s="166"/>
    </row>
    <row r="201" spans="1:7">
      <c r="E201" s="166"/>
    </row>
    <row r="202" spans="1:7">
      <c r="E202" s="166"/>
    </row>
    <row r="203" spans="1:7">
      <c r="E203" s="166"/>
    </row>
    <row r="204" spans="1:7">
      <c r="A204" s="208"/>
      <c r="B204" s="208"/>
      <c r="C204" s="208"/>
      <c r="D204" s="208"/>
      <c r="E204" s="208"/>
      <c r="F204" s="208"/>
      <c r="G204" s="208"/>
    </row>
    <row r="205" spans="1:7">
      <c r="A205" s="208"/>
      <c r="B205" s="208"/>
      <c r="C205" s="208"/>
      <c r="D205" s="208"/>
      <c r="E205" s="208"/>
      <c r="F205" s="208"/>
      <c r="G205" s="208"/>
    </row>
    <row r="206" spans="1:7">
      <c r="A206" s="208"/>
      <c r="B206" s="208"/>
      <c r="C206" s="208"/>
      <c r="D206" s="208"/>
      <c r="E206" s="208"/>
      <c r="F206" s="208"/>
      <c r="G206" s="208"/>
    </row>
    <row r="207" spans="1:7">
      <c r="A207" s="208"/>
      <c r="B207" s="208"/>
      <c r="C207" s="208"/>
      <c r="D207" s="208"/>
      <c r="E207" s="208"/>
      <c r="F207" s="208"/>
      <c r="G207" s="208"/>
    </row>
    <row r="208" spans="1:7">
      <c r="E208" s="166"/>
    </row>
    <row r="209" spans="5:5">
      <c r="E209" s="166"/>
    </row>
    <row r="210" spans="5:5">
      <c r="E210" s="166"/>
    </row>
    <row r="211" spans="5:5">
      <c r="E211" s="166"/>
    </row>
    <row r="212" spans="5:5">
      <c r="E212" s="166"/>
    </row>
    <row r="213" spans="5:5">
      <c r="E213" s="166"/>
    </row>
    <row r="214" spans="5:5">
      <c r="E214" s="166"/>
    </row>
    <row r="215" spans="5:5">
      <c r="E215" s="166"/>
    </row>
    <row r="216" spans="5:5">
      <c r="E216" s="166"/>
    </row>
    <row r="217" spans="5:5">
      <c r="E217" s="166"/>
    </row>
    <row r="218" spans="5:5">
      <c r="E218" s="166"/>
    </row>
    <row r="219" spans="5:5">
      <c r="E219" s="166"/>
    </row>
    <row r="220" spans="5:5">
      <c r="E220" s="166"/>
    </row>
    <row r="221" spans="5:5">
      <c r="E221" s="166"/>
    </row>
    <row r="222" spans="5:5">
      <c r="E222" s="166"/>
    </row>
    <row r="223" spans="5:5">
      <c r="E223" s="166"/>
    </row>
    <row r="224" spans="5:5">
      <c r="E224" s="166"/>
    </row>
    <row r="225" spans="1:7">
      <c r="E225" s="166"/>
    </row>
    <row r="226" spans="1:7">
      <c r="E226" s="166"/>
    </row>
    <row r="227" spans="1:7">
      <c r="E227" s="166"/>
    </row>
    <row r="228" spans="1:7">
      <c r="E228" s="166"/>
    </row>
    <row r="229" spans="1:7">
      <c r="E229" s="166"/>
    </row>
    <row r="230" spans="1:7">
      <c r="E230" s="166"/>
    </row>
    <row r="231" spans="1:7">
      <c r="E231" s="166"/>
    </row>
    <row r="232" spans="1:7">
      <c r="E232" s="166"/>
    </row>
    <row r="233" spans="1:7">
      <c r="E233" s="166"/>
    </row>
    <row r="234" spans="1:7">
      <c r="E234" s="166"/>
    </row>
    <row r="235" spans="1:7">
      <c r="E235" s="166"/>
    </row>
    <row r="236" spans="1:7">
      <c r="E236" s="166"/>
    </row>
    <row r="237" spans="1:7">
      <c r="E237" s="166"/>
    </row>
    <row r="238" spans="1:7">
      <c r="E238" s="166"/>
    </row>
    <row r="239" spans="1:7">
      <c r="A239" s="209"/>
      <c r="B239" s="209"/>
    </row>
    <row r="240" spans="1:7">
      <c r="A240" s="208"/>
      <c r="B240" s="208"/>
      <c r="C240" s="211"/>
      <c r="D240" s="211"/>
      <c r="E240" s="212"/>
      <c r="F240" s="211"/>
      <c r="G240" s="213"/>
    </row>
    <row r="241" spans="1:7">
      <c r="A241" s="214"/>
      <c r="B241" s="214"/>
      <c r="C241" s="208"/>
      <c r="D241" s="208"/>
      <c r="E241" s="215"/>
      <c r="F241" s="208"/>
      <c r="G241" s="208"/>
    </row>
    <row r="242" spans="1:7">
      <c r="A242" s="208"/>
      <c r="B242" s="208"/>
      <c r="C242" s="208"/>
      <c r="D242" s="208"/>
      <c r="E242" s="215"/>
      <c r="F242" s="208"/>
      <c r="G242" s="208"/>
    </row>
    <row r="243" spans="1:7">
      <c r="A243" s="208"/>
      <c r="B243" s="208"/>
      <c r="C243" s="208"/>
      <c r="D243" s="208"/>
      <c r="E243" s="215"/>
      <c r="F243" s="208"/>
      <c r="G243" s="208"/>
    </row>
    <row r="244" spans="1:7">
      <c r="A244" s="208"/>
      <c r="B244" s="208"/>
      <c r="C244" s="208"/>
      <c r="D244" s="208"/>
      <c r="E244" s="215"/>
      <c r="F244" s="208"/>
      <c r="G244" s="208"/>
    </row>
    <row r="245" spans="1:7">
      <c r="A245" s="208"/>
      <c r="B245" s="208"/>
      <c r="C245" s="208"/>
      <c r="D245" s="208"/>
      <c r="E245" s="215"/>
      <c r="F245" s="208"/>
      <c r="G245" s="208"/>
    </row>
    <row r="246" spans="1:7">
      <c r="A246" s="208"/>
      <c r="B246" s="208"/>
      <c r="C246" s="208"/>
      <c r="D246" s="208"/>
      <c r="E246" s="215"/>
      <c r="F246" s="208"/>
      <c r="G246" s="208"/>
    </row>
    <row r="247" spans="1:7">
      <c r="A247" s="208"/>
      <c r="B247" s="208"/>
      <c r="C247" s="208"/>
      <c r="D247" s="208"/>
      <c r="E247" s="215"/>
      <c r="F247" s="208"/>
      <c r="G247" s="208"/>
    </row>
    <row r="248" spans="1:7">
      <c r="A248" s="208"/>
      <c r="B248" s="208"/>
      <c r="C248" s="208"/>
      <c r="D248" s="208"/>
      <c r="E248" s="215"/>
      <c r="F248" s="208"/>
      <c r="G248" s="208"/>
    </row>
    <row r="249" spans="1:7">
      <c r="A249" s="208"/>
      <c r="B249" s="208"/>
      <c r="C249" s="208"/>
      <c r="D249" s="208"/>
      <c r="E249" s="215"/>
      <c r="F249" s="208"/>
      <c r="G249" s="208"/>
    </row>
    <row r="250" spans="1:7">
      <c r="A250" s="208"/>
      <c r="B250" s="208"/>
      <c r="C250" s="208"/>
      <c r="D250" s="208"/>
      <c r="E250" s="215"/>
      <c r="F250" s="208"/>
      <c r="G250" s="208"/>
    </row>
    <row r="251" spans="1:7">
      <c r="A251" s="208"/>
      <c r="B251" s="208"/>
      <c r="C251" s="208"/>
      <c r="D251" s="208"/>
      <c r="E251" s="215"/>
      <c r="F251" s="208"/>
      <c r="G251" s="208"/>
    </row>
    <row r="252" spans="1:7">
      <c r="A252" s="208"/>
      <c r="B252" s="208"/>
      <c r="C252" s="208"/>
      <c r="D252" s="208"/>
      <c r="E252" s="215"/>
      <c r="F252" s="208"/>
      <c r="G252" s="208"/>
    </row>
    <row r="253" spans="1:7">
      <c r="A253" s="208"/>
      <c r="B253" s="208"/>
      <c r="C253" s="208"/>
      <c r="D253" s="208"/>
      <c r="E253" s="215"/>
      <c r="F253" s="208"/>
      <c r="G253" s="20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2013-03-13T11:07:51Z</dcterms:created>
  <dcterms:modified xsi:type="dcterms:W3CDTF">2013-03-13T11:08:35Z</dcterms:modified>
</cp:coreProperties>
</file>